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V427" i="1"/>
  <c r="V429" i="1" s="1"/>
  <c r="V426" i="1"/>
  <c r="W426" i="1" s="1"/>
  <c r="W425" i="1"/>
  <c r="V425" i="1"/>
  <c r="V430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V394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V372" i="1"/>
  <c r="W372" i="1" s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V356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V357" i="1" s="1"/>
  <c r="M343" i="1"/>
  <c r="V341" i="1"/>
  <c r="U341" i="1"/>
  <c r="V340" i="1"/>
  <c r="U340" i="1"/>
  <c r="V339" i="1"/>
  <c r="W339" i="1" s="1"/>
  <c r="M339" i="1"/>
  <c r="W338" i="1"/>
  <c r="W340" i="1" s="1"/>
  <c r="V338" i="1"/>
  <c r="O473" i="1" s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V327" i="1"/>
  <c r="W327" i="1" s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473" i="1" s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V272" i="1"/>
  <c r="U272" i="1"/>
  <c r="U271" i="1"/>
  <c r="W270" i="1"/>
  <c r="V270" i="1"/>
  <c r="M270" i="1"/>
  <c r="V269" i="1"/>
  <c r="W269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V255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W243" i="1" s="1"/>
  <c r="M241" i="1"/>
  <c r="W240" i="1"/>
  <c r="V240" i="1"/>
  <c r="V244" i="1" s="1"/>
  <c r="M240" i="1"/>
  <c r="V238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W213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V189" i="1"/>
  <c r="J473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V164" i="1"/>
  <c r="V180" i="1" s="1"/>
  <c r="M164" i="1"/>
  <c r="V163" i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M156" i="1"/>
  <c r="U154" i="1"/>
  <c r="U153" i="1"/>
  <c r="W152" i="1"/>
  <c r="V152" i="1"/>
  <c r="M152" i="1"/>
  <c r="V151" i="1"/>
  <c r="V153" i="1" s="1"/>
  <c r="U149" i="1"/>
  <c r="V148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W135" i="1"/>
  <c r="V135" i="1"/>
  <c r="M135" i="1"/>
  <c r="V134" i="1"/>
  <c r="V142" i="1" s="1"/>
  <c r="M134" i="1"/>
  <c r="U131" i="1"/>
  <c r="U130" i="1"/>
  <c r="V129" i="1"/>
  <c r="W129" i="1" s="1"/>
  <c r="M129" i="1"/>
  <c r="V128" i="1"/>
  <c r="W128" i="1" s="1"/>
  <c r="M128" i="1"/>
  <c r="V127" i="1"/>
  <c r="M127" i="1"/>
  <c r="U123" i="1"/>
  <c r="U122" i="1"/>
  <c r="V121" i="1"/>
  <c r="W121" i="1" s="1"/>
  <c r="M121" i="1"/>
  <c r="W120" i="1"/>
  <c r="V120" i="1"/>
  <c r="M120" i="1"/>
  <c r="V119" i="1"/>
  <c r="V123" i="1" s="1"/>
  <c r="M119" i="1"/>
  <c r="V118" i="1"/>
  <c r="M118" i="1"/>
  <c r="U115" i="1"/>
  <c r="U114" i="1"/>
  <c r="V113" i="1"/>
  <c r="W113" i="1" s="1"/>
  <c r="W112" i="1"/>
  <c r="V112" i="1"/>
  <c r="M112" i="1"/>
  <c r="V111" i="1"/>
  <c r="V114" i="1" s="1"/>
  <c r="M111" i="1"/>
  <c r="V110" i="1"/>
  <c r="V115" i="1" s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V107" i="1" s="1"/>
  <c r="M102" i="1"/>
  <c r="V101" i="1"/>
  <c r="W101" i="1" s="1"/>
  <c r="M101" i="1"/>
  <c r="V100" i="1"/>
  <c r="V108" i="1" s="1"/>
  <c r="U98" i="1"/>
  <c r="U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U86" i="1"/>
  <c r="U85" i="1"/>
  <c r="W84" i="1"/>
  <c r="V84" i="1"/>
  <c r="M84" i="1"/>
  <c r="V83" i="1"/>
  <c r="W83" i="1" s="1"/>
  <c r="M83" i="1"/>
  <c r="W82" i="1"/>
  <c r="V82" i="1"/>
  <c r="W81" i="1"/>
  <c r="V81" i="1"/>
  <c r="W80" i="1"/>
  <c r="V80" i="1"/>
  <c r="M80" i="1"/>
  <c r="V79" i="1"/>
  <c r="W79" i="1" s="1"/>
  <c r="V78" i="1"/>
  <c r="V85" i="1" s="1"/>
  <c r="M78" i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V59" i="1"/>
  <c r="M59" i="1"/>
  <c r="U56" i="1"/>
  <c r="U55" i="1"/>
  <c r="W54" i="1"/>
  <c r="V54" i="1"/>
  <c r="W53" i="1"/>
  <c r="V53" i="1"/>
  <c r="M53" i="1"/>
  <c r="V52" i="1"/>
  <c r="W52" i="1" s="1"/>
  <c r="W55" i="1" s="1"/>
  <c r="M52" i="1"/>
  <c r="V49" i="1"/>
  <c r="U49" i="1"/>
  <c r="U48" i="1"/>
  <c r="V47" i="1"/>
  <c r="W47" i="1" s="1"/>
  <c r="M47" i="1"/>
  <c r="W46" i="1"/>
  <c r="W48" i="1" s="1"/>
  <c r="V46" i="1"/>
  <c r="M46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U463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W75" i="1" l="1"/>
  <c r="W97" i="1"/>
  <c r="A10" i="1"/>
  <c r="B473" i="1"/>
  <c r="V464" i="1"/>
  <c r="W27" i="1"/>
  <c r="W32" i="1" s="1"/>
  <c r="W35" i="1"/>
  <c r="W37" i="1" s="1"/>
  <c r="V38" i="1"/>
  <c r="V48" i="1"/>
  <c r="V467" i="1" s="1"/>
  <c r="V56" i="1"/>
  <c r="W78" i="1"/>
  <c r="W85" i="1" s="1"/>
  <c r="V86" i="1"/>
  <c r="V98" i="1"/>
  <c r="W102" i="1"/>
  <c r="W111" i="1"/>
  <c r="F473" i="1"/>
  <c r="W119" i="1"/>
  <c r="V122" i="1"/>
  <c r="W134" i="1"/>
  <c r="W142" i="1" s="1"/>
  <c r="V143" i="1"/>
  <c r="W151" i="1"/>
  <c r="W153" i="1" s="1"/>
  <c r="V160" i="1"/>
  <c r="V181" i="1"/>
  <c r="W164" i="1"/>
  <c r="W189" i="1"/>
  <c r="W204" i="1" s="1"/>
  <c r="W221" i="1"/>
  <c r="K473" i="1"/>
  <c r="V254" i="1"/>
  <c r="W247" i="1"/>
  <c r="W254" i="1" s="1"/>
  <c r="W292" i="1"/>
  <c r="V293" i="1"/>
  <c r="V318" i="1"/>
  <c r="W393" i="1"/>
  <c r="W429" i="1"/>
  <c r="W427" i="1"/>
  <c r="W444" i="1"/>
  <c r="W446" i="1" s="1"/>
  <c r="D473" i="1"/>
  <c r="F9" i="1"/>
  <c r="F10" i="1"/>
  <c r="V55" i="1"/>
  <c r="V76" i="1"/>
  <c r="V97" i="1"/>
  <c r="W110" i="1"/>
  <c r="W114" i="1" s="1"/>
  <c r="W118" i="1"/>
  <c r="G473" i="1"/>
  <c r="V131" i="1"/>
  <c r="V161" i="1"/>
  <c r="W163" i="1"/>
  <c r="W180" i="1" s="1"/>
  <c r="V204" i="1"/>
  <c r="W224" i="1"/>
  <c r="V225" i="1"/>
  <c r="N473" i="1"/>
  <c r="V363" i="1"/>
  <c r="W388" i="1"/>
  <c r="Q473" i="1"/>
  <c r="W409" i="1"/>
  <c r="W451" i="1"/>
  <c r="V457" i="1"/>
  <c r="V456" i="1"/>
  <c r="S473" i="1"/>
  <c r="V462" i="1"/>
  <c r="W460" i="1"/>
  <c r="W461" i="1" s="1"/>
  <c r="H473" i="1"/>
  <c r="U467" i="1"/>
  <c r="V24" i="1"/>
  <c r="C473" i="1"/>
  <c r="E473" i="1"/>
  <c r="V75" i="1"/>
  <c r="W100" i="1"/>
  <c r="W107" i="1" s="1"/>
  <c r="W127" i="1"/>
  <c r="W130" i="1" s="1"/>
  <c r="V130" i="1"/>
  <c r="I473" i="1"/>
  <c r="V149" i="1"/>
  <c r="W156" i="1"/>
  <c r="W160" i="1" s="1"/>
  <c r="V216" i="1"/>
  <c r="V232" i="1"/>
  <c r="W259" i="1"/>
  <c r="V266" i="1"/>
  <c r="V265" i="1"/>
  <c r="V271" i="1"/>
  <c r="W268" i="1"/>
  <c r="W271" i="1" s="1"/>
  <c r="V330" i="1"/>
  <c r="W415" i="1"/>
  <c r="V447" i="1"/>
  <c r="V465" i="1"/>
  <c r="L473" i="1"/>
  <c r="V154" i="1"/>
  <c r="V185" i="1"/>
  <c r="V186" i="1"/>
  <c r="W183" i="1"/>
  <c r="W185" i="1" s="1"/>
  <c r="V205" i="1"/>
  <c r="W215" i="1"/>
  <c r="W231" i="1"/>
  <c r="W237" i="1"/>
  <c r="W329" i="1"/>
  <c r="W363" i="1"/>
  <c r="V36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W468" i="1" l="1"/>
  <c r="V466" i="1"/>
  <c r="W122" i="1"/>
  <c r="V463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<sst xmlns="http://schemas.openxmlformats.org/spreadsheetml/2006/main" count="1692" uniqueCount="648">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</sst>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D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80</v>
      </c>
      <c r="V46" s="306">
        <f>IFERROR(IF(U46="",0,CEILING((U46/$H46),1)*$H46),"")</f>
        <v>86.4</v>
      </c>
      <c r="W46" s="37">
        <f>IFERROR(IF(V46=0,"",ROUNDUP(V46/H46,0)*0.02175),"")</f>
        <v>0.17399999999999999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27</v>
      </c>
      <c r="V47" s="306">
        <f>IFERROR(IF(U47="",0,CEILING((U47/$H47),1)*$H47),"")</f>
        <v>27</v>
      </c>
      <c r="W47" s="37">
        <f>IFERROR(IF(V47=0,"",ROUNDUP(V47/H47,0)*0.00753),"")</f>
        <v>7.5300000000000006E-2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17.407407407407405</v>
      </c>
      <c r="V48" s="307">
        <f>IFERROR(V46/H46,"0")+IFERROR(V47/H47,"0")</f>
        <v>18</v>
      </c>
      <c r="W48" s="307">
        <f>IFERROR(IF(W46="",0,W46),"0")+IFERROR(IF(W47="",0,W47),"0")</f>
        <v>0.24929999999999999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107</v>
      </c>
      <c r="V49" s="307">
        <f>IFERROR(SUM(V46:V47),"0")</f>
        <v>113.4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310</v>
      </c>
      <c r="V52" s="306">
        <f>IFERROR(IF(U52="",0,CEILING((U52/$H52),1)*$H52),"")</f>
        <v>313.20000000000005</v>
      </c>
      <c r="W52" s="37">
        <f>IFERROR(IF(V52=0,"",ROUNDUP(V52/H52,0)*0.02175),"")</f>
        <v>0.63074999999999992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337.5</v>
      </c>
      <c r="V53" s="306">
        <f>IFERROR(IF(U53="",0,CEILING((U53/$H53),1)*$H53),"")</f>
        <v>337.5</v>
      </c>
      <c r="W53" s="37">
        <f>IFERROR(IF(V53=0,"",ROUNDUP(V53/H53,0)*0.00937),"")</f>
        <v>0.70274999999999999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103.7037037037037</v>
      </c>
      <c r="V55" s="307">
        <f>IFERROR(V52/H52,"0")+IFERROR(V53/H53,"0")+IFERROR(V54/H54,"0")</f>
        <v>104</v>
      </c>
      <c r="W55" s="307">
        <f>IFERROR(IF(W52="",0,W52),"0")+IFERROR(IF(W53="",0,W53),"0")+IFERROR(IF(W54="",0,W54),"0")</f>
        <v>1.3334999999999999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647.5</v>
      </c>
      <c r="V56" s="307">
        <f>IFERROR(SUM(V52:V54),"0")</f>
        <v>650.70000000000005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86</v>
      </c>
      <c r="V60" s="306">
        <f t="shared" si="2"/>
        <v>86.4</v>
      </c>
      <c r="W60" s="37">
        <f>IFERROR(IF(V60=0,"",ROUNDUP(V60/H60,0)*0.02175),"")</f>
        <v>0.17399999999999999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210</v>
      </c>
      <c r="V61" s="306">
        <f t="shared" si="2"/>
        <v>216</v>
      </c>
      <c r="W61" s="37">
        <f>IFERROR(IF(V61=0,"",ROUNDUP(V61/H61,0)*0.02175),"")</f>
        <v>0.43499999999999994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30</v>
      </c>
      <c r="V62" s="306">
        <f t="shared" si="2"/>
        <v>32.400000000000006</v>
      </c>
      <c r="W62" s="37">
        <f>IFERROR(IF(V62=0,"",ROUNDUP(V62/H62,0)*0.02175),"")</f>
        <v>6.5250000000000002E-2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41</v>
      </c>
      <c r="V64" s="306">
        <f t="shared" si="2"/>
        <v>42</v>
      </c>
      <c r="W64" s="37">
        <f>IFERROR(IF(V64=0,"",ROUNDUP(V64/H64,0)*0.00753),"")</f>
        <v>0.10542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264</v>
      </c>
      <c r="V65" s="306">
        <f t="shared" si="2"/>
        <v>264</v>
      </c>
      <c r="W65" s="37">
        <f t="shared" ref="W65:W70" si="3">IFERROR(IF(V65=0,"",ROUNDUP(V65/H65,0)*0.00937),"")</f>
        <v>0.61841999999999997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126</v>
      </c>
      <c r="V70" s="306">
        <f t="shared" si="2"/>
        <v>126</v>
      </c>
      <c r="W70" s="37">
        <f t="shared" si="3"/>
        <v>0.26235999999999998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45</v>
      </c>
      <c r="V71" s="306">
        <f t="shared" si="2"/>
        <v>45.900000000000006</v>
      </c>
      <c r="W71" s="37">
        <f>IFERROR(IF(V71=0,"",ROUNDUP(V71/H71,0)*0.00753),"")</f>
        <v>0.12801000000000001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99</v>
      </c>
      <c r="V73" s="306">
        <f t="shared" si="2"/>
        <v>99</v>
      </c>
      <c r="W73" s="37">
        <f>IFERROR(IF(V73=0,"",ROUNDUP(V73/H73,0)*0.00937),"")</f>
        <v>0.20613999999999999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176.5185185185185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178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1.9945999999999997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901</v>
      </c>
      <c r="V76" s="307">
        <f>IFERROR(SUM(V59:V74),"0")</f>
        <v>911.69999999999993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270</v>
      </c>
      <c r="V100" s="306">
        <f t="shared" ref="V100:V106" si="6">IFERROR(IF(U100="",0,CEILING((U100/$H100),1)*$H100),"")</f>
        <v>275.39999999999998</v>
      </c>
      <c r="W100" s="37">
        <f>IFERROR(IF(V100=0,"",ROUNDUP(V100/H100,0)*0.02175),"")</f>
        <v>0.73949999999999994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110</v>
      </c>
      <c r="V101" s="306">
        <f t="shared" si="6"/>
        <v>113.39999999999999</v>
      </c>
      <c r="W101" s="37">
        <f>IFERROR(IF(V101=0,"",ROUNDUP(V101/H101,0)*0.02175),"")</f>
        <v>0.30449999999999999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103.5</v>
      </c>
      <c r="V103" s="306">
        <f t="shared" si="6"/>
        <v>105.30000000000001</v>
      </c>
      <c r="W103" s="37">
        <f>IFERROR(IF(V103=0,"",ROUNDUP(V103/H103,0)*0.00753),"")</f>
        <v>0.29366999999999999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37</v>
      </c>
      <c r="V106" s="306">
        <f t="shared" si="6"/>
        <v>39</v>
      </c>
      <c r="W106" s="37">
        <f>IFERROR(IF(V106=0,"",ROUNDUP(V106/H106,0)*0.00753),"")</f>
        <v>9.7890000000000005E-2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97.58024691358024</v>
      </c>
      <c r="V107" s="307">
        <f>IFERROR(V100/H100,"0")+IFERROR(V101/H101,"0")+IFERROR(V102/H102,"0")+IFERROR(V103/H103,"0")+IFERROR(V104/H104,"0")+IFERROR(V105/H105,"0")+IFERROR(V106/H106,"0")</f>
        <v>100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1.4355600000000002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520.5</v>
      </c>
      <c r="V108" s="307">
        <f>IFERROR(SUM(V100:V106),"0")</f>
        <v>533.09999999999991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340</v>
      </c>
      <c r="V118" s="306">
        <f>IFERROR(IF(U118="",0,CEILING((U118/$H118),1)*$H118),"")</f>
        <v>340.2</v>
      </c>
      <c r="W118" s="37">
        <f>IFERROR(IF(V118=0,"",ROUNDUP(V118/H118,0)*0.02175),"")</f>
        <v>0.91349999999999998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103.5</v>
      </c>
      <c r="V120" s="306">
        <f>IFERROR(IF(U120="",0,CEILING((U120/$H120),1)*$H120),"")</f>
        <v>105.30000000000001</v>
      </c>
      <c r="W120" s="37">
        <f>IFERROR(IF(V120=0,"",ROUNDUP(V120/H120,0)*0.00753),"")</f>
        <v>0.29366999999999999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80.308641975308632</v>
      </c>
      <c r="V122" s="307">
        <f>IFERROR(V118/H118,"0")+IFERROR(V119/H119,"0")+IFERROR(V120/H120,"0")+IFERROR(V121/H121,"0")</f>
        <v>81</v>
      </c>
      <c r="W122" s="307">
        <f>IFERROR(IF(W118="",0,W118),"0")+IFERROR(IF(W119="",0,W119),"0")+IFERROR(IF(W120="",0,W120),"0")+IFERROR(IF(W121="",0,W121),"0")</f>
        <v>1.2071700000000001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443.5</v>
      </c>
      <c r="V123" s="307">
        <f>IFERROR(SUM(V118:V121),"0")</f>
        <v>445.5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10</v>
      </c>
      <c r="V136" s="306">
        <f t="shared" si="7"/>
        <v>12.600000000000001</v>
      </c>
      <c r="W136" s="37">
        <f>IFERROR(IF(V136=0,"",ROUNDUP(V136/H136,0)*0.00753),"")</f>
        <v>2.2589999999999999E-2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80.5</v>
      </c>
      <c r="V137" s="306">
        <f t="shared" si="7"/>
        <v>81.900000000000006</v>
      </c>
      <c r="W137" s="37">
        <f>IFERROR(IF(V137=0,"",ROUNDUP(V137/H137,0)*0.00502),"")</f>
        <v>0.19578000000000001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77</v>
      </c>
      <c r="V139" s="306">
        <f t="shared" si="7"/>
        <v>77.7</v>
      </c>
      <c r="W139" s="37">
        <f>IFERROR(IF(V139=0,"",ROUNDUP(V139/H139,0)*0.00502),"")</f>
        <v>0.18574000000000002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112</v>
      </c>
      <c r="V140" s="306">
        <f t="shared" si="7"/>
        <v>113.4</v>
      </c>
      <c r="W140" s="37">
        <f>IFERROR(IF(V140=0,"",ROUNDUP(V140/H140,0)*0.00502),"")</f>
        <v>0.27107999999999999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130.71428571428572</v>
      </c>
      <c r="V142" s="307">
        <f>IFERROR(V134/H134,"0")+IFERROR(V135/H135,"0")+IFERROR(V136/H136,"0")+IFERROR(V137/H137,"0")+IFERROR(V138/H138,"0")+IFERROR(V139/H139,"0")+IFERROR(V140/H140,"0")+IFERROR(V141/H141,"0")</f>
        <v>133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0.67518999999999996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279.5</v>
      </c>
      <c r="V143" s="307">
        <f>IFERROR(SUM(V134:V141),"0")</f>
        <v>285.60000000000002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80</v>
      </c>
      <c r="V156" s="306">
        <f>IFERROR(IF(U156="",0,CEILING((U156/$H156),1)*$H156),"")</f>
        <v>81</v>
      </c>
      <c r="W156" s="37">
        <f>IFERROR(IF(V156=0,"",ROUNDUP(V156/H156,0)*0.00937),"")</f>
        <v>0.14055000000000001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80</v>
      </c>
      <c r="V157" s="306">
        <f>IFERROR(IF(U157="",0,CEILING((U157/$H157),1)*$H157),"")</f>
        <v>81</v>
      </c>
      <c r="W157" s="37">
        <f>IFERROR(IF(V157=0,"",ROUNDUP(V157/H157,0)*0.00937),"")</f>
        <v>0.14055000000000001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80</v>
      </c>
      <c r="V158" s="306">
        <f>IFERROR(IF(U158="",0,CEILING((U158/$H158),1)*$H158),"")</f>
        <v>81</v>
      </c>
      <c r="W158" s="37">
        <f>IFERROR(IF(V158=0,"",ROUNDUP(V158/H158,0)*0.00937),"")</f>
        <v>0.14055000000000001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80</v>
      </c>
      <c r="V159" s="306">
        <f>IFERROR(IF(U159="",0,CEILING((U159/$H159),1)*$H159),"")</f>
        <v>81</v>
      </c>
      <c r="W159" s="37">
        <f>IFERROR(IF(V159=0,"",ROUNDUP(V159/H159,0)*0.00937),"")</f>
        <v>0.14055000000000001</v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59.259259259259252</v>
      </c>
      <c r="V160" s="307">
        <f>IFERROR(V156/H156,"0")+IFERROR(V157/H157,"0")+IFERROR(V158/H158,"0")+IFERROR(V159/H159,"0")</f>
        <v>59.999999999999993</v>
      </c>
      <c r="W160" s="307">
        <f>IFERROR(IF(W156="",0,W156),"0")+IFERROR(IF(W157="",0,W157),"0")+IFERROR(IF(W158="",0,W158),"0")+IFERROR(IF(W159="",0,W159),"0")</f>
        <v>0.56220000000000003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320</v>
      </c>
      <c r="V161" s="307">
        <f>IFERROR(SUM(V156:V159),"0")</f>
        <v>324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20</v>
      </c>
      <c r="V163" s="306">
        <f t="shared" ref="V163:V179" si="8">IFERROR(IF(U163="",0,CEILING((U163/$H163),1)*$H163),"")</f>
        <v>20</v>
      </c>
      <c r="W163" s="37">
        <f>IFERROR(IF(V163=0,"",ROUNDUP(V163/H163,0)*0.01196),"")</f>
        <v>5.9799999999999999E-2</v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140</v>
      </c>
      <c r="V164" s="306">
        <f t="shared" si="8"/>
        <v>140.4</v>
      </c>
      <c r="W164" s="37">
        <f>IFERROR(IF(V164=0,"",ROUNDUP(V164/H164,0)*0.02175),"")</f>
        <v>0.39149999999999996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24</v>
      </c>
      <c r="V166" s="306">
        <f t="shared" si="8"/>
        <v>24</v>
      </c>
      <c r="W166" s="37">
        <f>IFERROR(IF(V166=0,"",ROUNDUP(V166/H166,0)*0.01196),"")</f>
        <v>7.1760000000000004E-2</v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240</v>
      </c>
      <c r="V169" s="306">
        <f t="shared" si="8"/>
        <v>240</v>
      </c>
      <c r="W169" s="37">
        <f>IFERROR(IF(V169=0,"",ROUNDUP(V169/H169,0)*0.00753),"")</f>
        <v>0.753</v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240</v>
      </c>
      <c r="V171" s="306">
        <f t="shared" si="8"/>
        <v>240</v>
      </c>
      <c r="W171" s="37">
        <f>IFERROR(IF(V171=0,"",ROUNDUP(V171/H171,0)*0.00753),"")</f>
        <v>0.753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72</v>
      </c>
      <c r="V173" s="306">
        <f t="shared" si="8"/>
        <v>72</v>
      </c>
      <c r="W173" s="37">
        <f t="shared" ref="W173:W179" si="9">IFERROR(IF(V173=0,"",ROUNDUP(V173/H173,0)*0.00753),"")</f>
        <v>0.22590000000000002</v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240</v>
      </c>
      <c r="V175" s="306">
        <f t="shared" si="8"/>
        <v>240</v>
      </c>
      <c r="W175" s="37">
        <f t="shared" si="9"/>
        <v>0.753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84</v>
      </c>
      <c r="V178" s="306">
        <f t="shared" si="8"/>
        <v>84</v>
      </c>
      <c r="W178" s="37">
        <f t="shared" si="9"/>
        <v>0.26355000000000001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72</v>
      </c>
      <c r="V179" s="306">
        <f t="shared" si="8"/>
        <v>72</v>
      </c>
      <c r="W179" s="37">
        <f t="shared" si="9"/>
        <v>0.22590000000000002</v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423.94871794871796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424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3.4974100000000004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1132</v>
      </c>
      <c r="V181" s="307">
        <f>IFERROR(SUM(V163:V179),"0")</f>
        <v>1132.4000000000001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9.6000000000000014</v>
      </c>
      <c r="V184" s="306">
        <f>IFERROR(IF(U184="",0,CEILING((U184/$H184),1)*$H184),"")</f>
        <v>9.6</v>
      </c>
      <c r="W184" s="37">
        <f>IFERROR(IF(V184=0,"",ROUNDUP(V184/H184,0)*0.00753),"")</f>
        <v>3.0120000000000001E-2</v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4.0000000000000009</v>
      </c>
      <c r="V185" s="307">
        <f>IFERROR(V183/H183,"0")+IFERROR(V184/H184,"0")</f>
        <v>4</v>
      </c>
      <c r="W185" s="307">
        <f>IFERROR(IF(W183="",0,W183),"0")+IFERROR(IF(W184="",0,W184),"0")</f>
        <v>3.0120000000000001E-2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9.6000000000000014</v>
      </c>
      <c r="V186" s="307">
        <f>IFERROR(SUM(V183:V184),"0")</f>
        <v>9.6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140</v>
      </c>
      <c r="V211" s="306">
        <f>IFERROR(IF(U211="",0,CEILING((U211/$H211),1)*$H211),"")</f>
        <v>142.80000000000001</v>
      </c>
      <c r="W211" s="37">
        <f>IFERROR(IF(V211=0,"",ROUNDUP(V211/H211,0)*0.00753),"")</f>
        <v>0.25602000000000003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70</v>
      </c>
      <c r="V214" s="306">
        <f>IFERROR(IF(U214="",0,CEILING((U214/$H214),1)*$H214),"")</f>
        <v>71.400000000000006</v>
      </c>
      <c r="W214" s="37">
        <f>IFERROR(IF(V214=0,"",ROUNDUP(V214/H214,0)*0.00502),"")</f>
        <v>0.17068</v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66.666666666666657</v>
      </c>
      <c r="V215" s="307">
        <f>IFERROR(V211/H211,"0")+IFERROR(V212/H212,"0")+IFERROR(V213/H213,"0")+IFERROR(V214/H214,"0")</f>
        <v>68</v>
      </c>
      <c r="W215" s="307">
        <f>IFERROR(IF(W211="",0,W211),"0")+IFERROR(IF(W212="",0,W212),"0")+IFERROR(IF(W213="",0,W213),"0")+IFERROR(IF(W214="",0,W214),"0")</f>
        <v>0.42670000000000002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210</v>
      </c>
      <c r="V216" s="307">
        <f>IFERROR(SUM(V211:V214),"0")</f>
        <v>214.20000000000002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96</v>
      </c>
      <c r="V227" s="306">
        <f>IFERROR(IF(U227="",0,CEILING((U227/$H227),1)*$H227),"")</f>
        <v>100.80000000000001</v>
      </c>
      <c r="W227" s="37">
        <f>IFERROR(IF(V227=0,"",ROUNDUP(V227/H227,0)*0.02175),"")</f>
        <v>0.26100000000000001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320</v>
      </c>
      <c r="V228" s="306">
        <f>IFERROR(IF(U228="",0,CEILING((U228/$H228),1)*$H228),"")</f>
        <v>327.59999999999997</v>
      </c>
      <c r="W228" s="37">
        <f>IFERROR(IF(V228=0,"",ROUNDUP(V228/H228,0)*0.02175),"")</f>
        <v>0.91349999999999998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65</v>
      </c>
      <c r="V229" s="306">
        <f>IFERROR(IF(U229="",0,CEILING((U229/$H229),1)*$H229),"")</f>
        <v>67.2</v>
      </c>
      <c r="W229" s="37">
        <f>IFERROR(IF(V229=0,"",ROUNDUP(V229/H229,0)*0.02175),"")</f>
        <v>0.17399999999999999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60.192307692307701</v>
      </c>
      <c r="V231" s="307">
        <f>IFERROR(V227/H227,"0")+IFERROR(V228/H228,"0")+IFERROR(V229/H229,"0")+IFERROR(V230/H230,"0")</f>
        <v>62</v>
      </c>
      <c r="W231" s="307">
        <f>IFERROR(IF(W227="",0,W227),"0")+IFERROR(IF(W228="",0,W228),"0")+IFERROR(IF(W229="",0,W229),"0")+IFERROR(IF(W230="",0,W230),"0")</f>
        <v>1.3485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481</v>
      </c>
      <c r="V232" s="307">
        <f>IFERROR(SUM(V227:V230),"0")</f>
        <v>495.59999999999997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5</v>
      </c>
      <c r="V235" s="306">
        <f>IFERROR(IF(U235="",0,CEILING((U235/$H235),1)*$H235),"")</f>
        <v>6.08</v>
      </c>
      <c r="W235" s="37">
        <f>IFERROR(IF(V235=0,"",ROUNDUP(V235/H235,0)*0.00753),"")</f>
        <v>1.506E-2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93.5</v>
      </c>
      <c r="V236" s="306">
        <f>IFERROR(IF(U236="",0,CEILING((U236/$H236),1)*$H236),"")</f>
        <v>94.35</v>
      </c>
      <c r="W236" s="37">
        <f>IFERROR(IF(V236=0,"",ROUNDUP(V236/H236,0)*0.00753),"")</f>
        <v>0.27861000000000002</v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38.311403508771932</v>
      </c>
      <c r="V237" s="307">
        <f>IFERROR(V234/H234,"0")+IFERROR(V235/H235,"0")+IFERROR(V236/H236,"0")</f>
        <v>39</v>
      </c>
      <c r="W237" s="307">
        <f>IFERROR(IF(W234="",0,W234),"0")+IFERROR(IF(W235="",0,W235),"0")+IFERROR(IF(W236="",0,W236),"0")</f>
        <v>0.29367000000000004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98.5</v>
      </c>
      <c r="V238" s="307">
        <f>IFERROR(SUM(V234:V236),"0")</f>
        <v>100.42999999999999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100</v>
      </c>
      <c r="V247" s="306">
        <f t="shared" ref="V247:V253" si="13">IFERROR(IF(U247="",0,CEILING((U247/$H247),1)*$H247),"")</f>
        <v>108</v>
      </c>
      <c r="W247" s="37">
        <f>IFERROR(IF(V247=0,"",ROUNDUP(V247/H247,0)*0.02175),"")</f>
        <v>0.21749999999999997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9.2592592592592595</v>
      </c>
      <c r="V254" s="307">
        <f>IFERROR(V247/H247,"0")+IFERROR(V248/H248,"0")+IFERROR(V249/H249,"0")+IFERROR(V250/H250,"0")+IFERROR(V251/H251,"0")+IFERROR(V252/H252,"0")+IFERROR(V253/H253,"0")</f>
        <v>10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0.21749999999999997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100</v>
      </c>
      <c r="V255" s="307">
        <f>IFERROR(SUM(V247:V253),"0")</f>
        <v>108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263.2</v>
      </c>
      <c r="V263" s="306">
        <f>IFERROR(IF(U263="",0,CEILING((U263/$H263),1)*$H263),"")</f>
        <v>263.76</v>
      </c>
      <c r="W263" s="37">
        <f>IFERROR(IF(V263=0,"",ROUNDUP(V263/H263,0)*0.00753),"")</f>
        <v>1.18221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9</v>
      </c>
      <c r="V264" s="306">
        <f>IFERROR(IF(U264="",0,CEILING((U264/$H264),1)*$H264),"")</f>
        <v>9</v>
      </c>
      <c r="W264" s="37">
        <f>IFERROR(IF(V264=0,"",ROUNDUP(V264/H264,0)*0.00753),"")</f>
        <v>3.7650000000000003E-2</v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161.66666666666666</v>
      </c>
      <c r="V265" s="307">
        <f>IFERROR(V263/H263,"0")+IFERROR(V264/H264,"0")</f>
        <v>162</v>
      </c>
      <c r="W265" s="307">
        <f>IFERROR(IF(W263="",0,W263),"0")+IFERROR(IF(W264="",0,W264),"0")</f>
        <v>1.2198599999999999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272.2</v>
      </c>
      <c r="V266" s="307">
        <f>IFERROR(SUM(V263:V264),"0")</f>
        <v>272.76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1386</v>
      </c>
      <c r="V269" s="306">
        <f>IFERROR(IF(U269="",0,CEILING((U269/$H269),1)*$H269),"")</f>
        <v>1386</v>
      </c>
      <c r="W269" s="37">
        <f>IFERROR(IF(V269=0,"",ROUNDUP(V269/H269,0)*0.00753),"")</f>
        <v>4.1414999999999997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567</v>
      </c>
      <c r="V270" s="306">
        <f>IFERROR(IF(U270="",0,CEILING((U270/$H270),1)*$H270),"")</f>
        <v>567</v>
      </c>
      <c r="W270" s="37">
        <f>IFERROR(IF(V270=0,"",ROUNDUP(V270/H270,0)*0.00753),"")</f>
        <v>1.69425</v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775</v>
      </c>
      <c r="V271" s="307">
        <f>IFERROR(V268/H268,"0")+IFERROR(V269/H269,"0")+IFERROR(V270/H270,"0")</f>
        <v>775</v>
      </c>
      <c r="W271" s="307">
        <f>IFERROR(IF(W268="",0,W268),"0")+IFERROR(IF(W269="",0,W269),"0")+IFERROR(IF(W270="",0,W270),"0")</f>
        <v>5.83575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1953</v>
      </c>
      <c r="V272" s="307">
        <f>IFERROR(SUM(V268:V270),"0")</f>
        <v>1953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18.239999999999998</v>
      </c>
      <c r="V274" s="306">
        <f>IFERROR(IF(U274="",0,CEILING((U274/$H274),1)*$H274),"")</f>
        <v>18.239999999999998</v>
      </c>
      <c r="W274" s="37">
        <f>IFERROR(IF(V274=0,"",ROUNDUP(V274/H274,0)*0.00753),"")</f>
        <v>6.0240000000000002E-2</v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8</v>
      </c>
      <c r="V275" s="307">
        <f>IFERROR(V274/H274,"0")</f>
        <v>8</v>
      </c>
      <c r="W275" s="307">
        <f>IFERROR(IF(W274="",0,W274),"0")</f>
        <v>6.0240000000000002E-2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18.239999999999998</v>
      </c>
      <c r="V276" s="307">
        <f>IFERROR(SUM(V274:V274),"0")</f>
        <v>18.239999999999998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0.85000000000000009</v>
      </c>
      <c r="V278" s="306">
        <f>IFERROR(IF(U278="",0,CEILING((U278/$H278),1)*$H278),"")</f>
        <v>2.5499999999999998</v>
      </c>
      <c r="W278" s="37">
        <f>IFERROR(IF(V278=0,"",ROUNDUP(V278/H278,0)*0.00753),"")</f>
        <v>7.5300000000000002E-3</v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0.33333333333333337</v>
      </c>
      <c r="V279" s="307">
        <f>IFERROR(V278/H278,"0")</f>
        <v>1</v>
      </c>
      <c r="W279" s="307">
        <f>IFERROR(IF(W278="",0,W278),"0")</f>
        <v>7.5300000000000002E-3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0.85000000000000009</v>
      </c>
      <c r="V280" s="307">
        <f>IFERROR(SUM(V278:V278),"0")</f>
        <v>2.5499999999999998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4100</v>
      </c>
      <c r="V285" s="306">
        <f t="shared" si="14"/>
        <v>4110</v>
      </c>
      <c r="W285" s="37">
        <f>IFERROR(IF(V285=0,"",ROUNDUP(V285/H285,0)*0.02175),"")</f>
        <v>5.9594999999999994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900</v>
      </c>
      <c r="V286" s="306">
        <f t="shared" si="14"/>
        <v>900</v>
      </c>
      <c r="W286" s="37">
        <f>IFERROR(IF(V286=0,"",ROUNDUP(V286/H286,0)*0.02175),"")</f>
        <v>1.3049999999999999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800</v>
      </c>
      <c r="V288" s="306">
        <f t="shared" si="14"/>
        <v>810</v>
      </c>
      <c r="W288" s="37">
        <f>IFERROR(IF(V288=0,"",ROUNDUP(V288/H288,0)*0.02175),"")</f>
        <v>1.1744999999999999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15</v>
      </c>
      <c r="V290" s="306">
        <f t="shared" si="14"/>
        <v>15</v>
      </c>
      <c r="W290" s="37">
        <f>IFERROR(IF(V290=0,"",ROUNDUP(V290/H290,0)*0.00937),"")</f>
        <v>2.811E-2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389.66666666666663</v>
      </c>
      <c r="V292" s="307">
        <f>IFERROR(V284/H284,"0")+IFERROR(V285/H285,"0")+IFERROR(V286/H286,"0")+IFERROR(V287/H287,"0")+IFERROR(V288/H288,"0")+IFERROR(V289/H289,"0")+IFERROR(V290/H290,"0")+IFERROR(V291/H291,"0")</f>
        <v>391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8.4671099999999981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5815</v>
      </c>
      <c r="V293" s="307">
        <f>IFERROR(SUM(V284:V291),"0")</f>
        <v>5835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1200</v>
      </c>
      <c r="V295" s="306">
        <f>IFERROR(IF(U295="",0,CEILING((U295/$H295),1)*$H295),"")</f>
        <v>1200</v>
      </c>
      <c r="W295" s="37">
        <f>IFERROR(IF(V295=0,"",ROUNDUP(V295/H295,0)*0.02175),"")</f>
        <v>1.7399999999999998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80</v>
      </c>
      <c r="V297" s="307">
        <f>IFERROR(V295/H295,"0")+IFERROR(V296/H296,"0")</f>
        <v>80</v>
      </c>
      <c r="W297" s="307">
        <f>IFERROR(IF(W295="",0,W295),"0")+IFERROR(IF(W296="",0,W296),"0")</f>
        <v>1.7399999999999998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1200</v>
      </c>
      <c r="V298" s="307">
        <f>IFERROR(SUM(V295:V296),"0")</f>
        <v>1200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290</v>
      </c>
      <c r="V304" s="306">
        <f>IFERROR(IF(U304="",0,CEILING((U304/$H304),1)*$H304),"")</f>
        <v>296.39999999999998</v>
      </c>
      <c r="W304" s="37">
        <f>IFERROR(IF(V304=0,"",ROUNDUP(V304/H304,0)*0.02175),"")</f>
        <v>0.8264999999999999</v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37.179487179487182</v>
      </c>
      <c r="V305" s="307">
        <f>IFERROR(V304/H304,"0")</f>
        <v>38</v>
      </c>
      <c r="W305" s="307">
        <f>IFERROR(IF(W304="",0,W304),"0")</f>
        <v>0.8264999999999999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290</v>
      </c>
      <c r="V306" s="307">
        <f>IFERROR(SUM(V304:V304),"0")</f>
        <v>296.39999999999998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36</v>
      </c>
      <c r="V308" s="306">
        <f>IFERROR(IF(U308="",0,CEILING((U308/$H308),1)*$H308),"")</f>
        <v>39</v>
      </c>
      <c r="W308" s="37">
        <f>IFERROR(IF(V308=0,"",ROUNDUP(V308/H308,0)*0.02175),"")</f>
        <v>0.10874999999999999</v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4.6153846153846159</v>
      </c>
      <c r="V309" s="307">
        <f>IFERROR(V308/H308,"0")</f>
        <v>5</v>
      </c>
      <c r="W309" s="307">
        <f>IFERROR(IF(W308="",0,W308),"0")</f>
        <v>0.10874999999999999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36</v>
      </c>
      <c r="V310" s="307">
        <f>IFERROR(SUM(V308:V308),"0")</f>
        <v>39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140</v>
      </c>
      <c r="V343" s="306">
        <f t="shared" ref="V343:V355" si="15">IFERROR(IF(U343="",0,CEILING((U343/$H343),1)*$H343),"")</f>
        <v>142.80000000000001</v>
      </c>
      <c r="W343" s="37">
        <f>IFERROR(IF(V343=0,"",ROUNDUP(V343/H343,0)*0.00753),"")</f>
        <v>0.25602000000000003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150</v>
      </c>
      <c r="V345" s="306">
        <f t="shared" si="15"/>
        <v>151.20000000000002</v>
      </c>
      <c r="W345" s="37">
        <f>IFERROR(IF(V345=0,"",ROUNDUP(V345/H345,0)*0.00753),"")</f>
        <v>0.27107999999999999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49</v>
      </c>
      <c r="V348" s="306">
        <f t="shared" si="15"/>
        <v>50.400000000000006</v>
      </c>
      <c r="W348" s="37">
        <f t="shared" si="16"/>
        <v>0.12048</v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21</v>
      </c>
      <c r="V350" s="306">
        <f t="shared" si="15"/>
        <v>21</v>
      </c>
      <c r="W350" s="37">
        <f t="shared" si="16"/>
        <v>5.0200000000000002E-2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38.5</v>
      </c>
      <c r="V354" s="306">
        <f t="shared" si="15"/>
        <v>39.9</v>
      </c>
      <c r="W354" s="37">
        <f t="shared" si="16"/>
        <v>9.5380000000000006E-2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120.71428571428569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123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0.79316000000000009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398.5</v>
      </c>
      <c r="V357" s="307">
        <f>IFERROR(SUM(V343:V355),"0")</f>
        <v>405.29999999999995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80</v>
      </c>
      <c r="V381" s="306">
        <f>IFERROR(IF(U381="",0,CEILING((U381/$H381),1)*$H381),"")</f>
        <v>83.2</v>
      </c>
      <c r="W381" s="37">
        <f>IFERROR(IF(V381=0,"",ROUNDUP(V381/H381,0)*0.01196),"")</f>
        <v>0.19136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15.384615384615383</v>
      </c>
      <c r="V383" s="307">
        <f>IFERROR(V381/H381,"0")+IFERROR(V382/H382,"0")</f>
        <v>16</v>
      </c>
      <c r="W383" s="307">
        <f>IFERROR(IF(W381="",0,W381),"0")+IFERROR(IF(W382="",0,W382),"0")</f>
        <v>0.19136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80</v>
      </c>
      <c r="V384" s="307">
        <f>IFERROR(SUM(V381:V382),"0")</f>
        <v>83.2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55</v>
      </c>
      <c r="V406" s="306">
        <f t="shared" ref="V406:V414" si="18">IFERROR(IF(U406="",0,CEILING((U406/$H406),1)*$H406),"")</f>
        <v>58.080000000000005</v>
      </c>
      <c r="W406" s="37">
        <f>IFERROR(IF(V406=0,"",ROUNDUP(V406/H406,0)*0.01196),"")</f>
        <v>0.13156000000000001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252</v>
      </c>
      <c r="V407" s="306">
        <f t="shared" si="18"/>
        <v>253.44</v>
      </c>
      <c r="W407" s="37">
        <f>IFERROR(IF(V407=0,"",ROUNDUP(V407/H407,0)*0.01196),"")</f>
        <v>0.57408000000000003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190</v>
      </c>
      <c r="V409" s="306">
        <f t="shared" si="18"/>
        <v>190.08</v>
      </c>
      <c r="W409" s="37">
        <f>IFERROR(IF(V409=0,"",ROUNDUP(V409/H409,0)*0.01196),"")</f>
        <v>0.43056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94.128787878787875</v>
      </c>
      <c r="V415" s="307">
        <f>IFERROR(V406/H406,"0")+IFERROR(V407/H407,"0")+IFERROR(V408/H408,"0")+IFERROR(V409/H409,"0")+IFERROR(V410/H410,"0")+IFERROR(V411/H411,"0")+IFERROR(V412/H412,"0")+IFERROR(V413/H413,"0")+IFERROR(V414/H414,"0")</f>
        <v>95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1.1362000000000001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497</v>
      </c>
      <c r="V416" s="307">
        <f>IFERROR(SUM(V406:V414),"0")</f>
        <v>501.6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130</v>
      </c>
      <c r="V418" s="306">
        <f>IFERROR(IF(U418="",0,CEILING((U418/$H418),1)*$H418),"")</f>
        <v>132</v>
      </c>
      <c r="W418" s="37">
        <f>IFERROR(IF(V418=0,"",ROUNDUP(V418/H418,0)*0.01196),"")</f>
        <v>0.29899999999999999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24.621212121212121</v>
      </c>
      <c r="V420" s="307">
        <f>IFERROR(V418/H418,"0")+IFERROR(V419/H419,"0")</f>
        <v>25</v>
      </c>
      <c r="W420" s="307">
        <f>IFERROR(IF(W418="",0,W418),"0")+IFERROR(IF(W419="",0,W419),"0")</f>
        <v>0.29899999999999999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130</v>
      </c>
      <c r="V421" s="307">
        <f>IFERROR(SUM(V418:V419),"0")</f>
        <v>132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80</v>
      </c>
      <c r="V423" s="306">
        <f t="shared" ref="V423:V428" si="19">IFERROR(IF(U423="",0,CEILING((U423/$H423),1)*$H423),"")</f>
        <v>84.48</v>
      </c>
      <c r="W423" s="37">
        <f>IFERROR(IF(V423=0,"",ROUNDUP(V423/H423,0)*0.01196),"")</f>
        <v>0.19136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68</v>
      </c>
      <c r="V424" s="306">
        <f t="shared" si="19"/>
        <v>68.64</v>
      </c>
      <c r="W424" s="37">
        <f>IFERROR(IF(V424=0,"",ROUNDUP(V424/H424,0)*0.01196),"")</f>
        <v>0.15548000000000001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90</v>
      </c>
      <c r="V425" s="306">
        <f t="shared" si="19"/>
        <v>95.04</v>
      </c>
      <c r="W425" s="37">
        <f>IFERROR(IF(V425=0,"",ROUNDUP(V425/H425,0)*0.01196),"")</f>
        <v>0.21528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45.075757575757578</v>
      </c>
      <c r="V429" s="307">
        <f>IFERROR(V423/H423,"0")+IFERROR(V424/H424,"0")+IFERROR(V425/H425,"0")+IFERROR(V426/H426,"0")+IFERROR(V427/H427,"0")+IFERROR(V428/H428,"0")</f>
        <v>47</v>
      </c>
      <c r="W429" s="307">
        <f>IFERROR(IF(W423="",0,W423),"0")+IFERROR(IF(W424="",0,W424),"0")+IFERROR(IF(W425="",0,W425),"0")+IFERROR(IF(W426="",0,W426),"0")+IFERROR(IF(W427="",0,W427),"0")+IFERROR(IF(W428="",0,W428),"0")</f>
        <v>0.56212000000000006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238</v>
      </c>
      <c r="V430" s="307">
        <f>IFERROR(SUM(V423:V428),"0")</f>
        <v>248.16000000000003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210</v>
      </c>
      <c r="V440" s="306">
        <f>IFERROR(IF(U440="",0,CEILING((U440/$H440),1)*$H440),"")</f>
        <v>216</v>
      </c>
      <c r="W440" s="37">
        <f>IFERROR(IF(V440=0,"",ROUNDUP(V440/H440,0)*0.02175),"")</f>
        <v>0.39149999999999996</v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17.5</v>
      </c>
      <c r="V441" s="307">
        <f>IFERROR(V439/H439,"0")+IFERROR(V440/H440,"0")</f>
        <v>18</v>
      </c>
      <c r="W441" s="307">
        <f>IFERROR(IF(W439="",0,W439),"0")+IFERROR(IF(W440="",0,W440),"0")</f>
        <v>0.39149999999999996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210</v>
      </c>
      <c r="V442" s="307">
        <f>IFERROR(SUM(V439:V440),"0")</f>
        <v>216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1050</v>
      </c>
      <c r="V460" s="306">
        <f>IFERROR(IF(U460="",0,CEILING((U460/$H460),1)*$H460),"")</f>
        <v>1053</v>
      </c>
      <c r="W460" s="37">
        <f>IFERROR(IF(V460=0,"",ROUNDUP(V460/H460,0)*0.02175),"")</f>
        <v>2.9362499999999998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134.61538461538461</v>
      </c>
      <c r="V461" s="307">
        <f>IFERROR(V460/H460,"0")</f>
        <v>135</v>
      </c>
      <c r="W461" s="307">
        <f>IFERROR(IF(W460="",0,W460),"0")</f>
        <v>2.9362499999999998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1050</v>
      </c>
      <c r="V462" s="307">
        <f>IFERROR(SUM(V460:V460),"0")</f>
        <v>1053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17438.89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17580.440000000002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18575.186380646643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18725.347000000005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33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19400.186380646643</v>
      </c>
      <c r="V466" s="307">
        <f>GrossWeightTotalR+PalletQtyTotalR*25</f>
        <v>19550.347000000005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3176.3720003193694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3200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37.84675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113.4</v>
      </c>
      <c r="D473" s="47">
        <f>IFERROR(V52*1,"0")+IFERROR(V53*1,"0")+IFERROR(V54*1,"0")</f>
        <v>650.70000000000005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1444.8</v>
      </c>
      <c r="F473" s="47">
        <f>IFERROR(V118*1,"0")+IFERROR(V119*1,"0")+IFERROR(V120*1,"0")+IFERROR(V121*1,"0")</f>
        <v>445.5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285.60000000000002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1466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810.23</v>
      </c>
      <c r="K473" s="47">
        <f>IFERROR(V247*1,"0")+IFERROR(V248*1,"0")+IFERROR(V249*1,"0")+IFERROR(V250*1,"0")+IFERROR(V251*1,"0")+IFERROR(V252*1,"0")+IFERROR(V253*1,"0")+IFERROR(V257*1,"0")+IFERROR(V258*1,"0")</f>
        <v>108</v>
      </c>
      <c r="L473" s="47">
        <f>IFERROR(V263*1,"0")+IFERROR(V264*1,"0")+IFERROR(V268*1,"0")+IFERROR(V269*1,"0")+IFERROR(V270*1,"0")+IFERROR(V274*1,"0")+IFERROR(V278*1,"0")</f>
        <v>2246.5500000000002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7370.4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405.29999999999995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83.2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881.76</v>
      </c>
      <c r="R473" s="47">
        <f>IFERROR(V439*1,"0")+IFERROR(V440*1,"0")+IFERROR(V444*1,"0")+IFERROR(V445*1,"0")+IFERROR(V449*1,"0")+IFERROR(V450*1,"0")+IFERROR(V454*1,"0")+IFERROR(V455*1,"0")</f>
        <v>216</v>
      </c>
      <c r="S473" s="47">
        <f>IFERROR(V460*1,"0")</f>
        <v>1053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2023-09-01T09:53:03Z</dcterms:modified>
</cp:coreProperties>
</file>