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iterateDelta="1E-4"/>
</workbook>
</file>

<file path=xl/calcChain.xml><?xml version="1.0" encoding="utf-8"?>
<calcChain xmlns="http://schemas.openxmlformats.org/spreadsheetml/2006/main">
  <c r="C473" i="1" l="1"/>
  <c r="U465" i="1"/>
  <c r="U464" i="1"/>
  <c r="U462" i="1"/>
  <c r="U461" i="1"/>
  <c r="V460" i="1"/>
  <c r="W460" i="1" s="1"/>
  <c r="M460" i="1"/>
  <c r="V459" i="1"/>
  <c r="W459" i="1" s="1"/>
  <c r="M459" i="1"/>
  <c r="W458" i="1"/>
  <c r="W461" i="1" s="1"/>
  <c r="V458" i="1"/>
  <c r="M458" i="1"/>
  <c r="V456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4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V301" i="1" s="1"/>
  <c r="M299" i="1"/>
  <c r="U297" i="1"/>
  <c r="U296" i="1"/>
  <c r="W295" i="1"/>
  <c r="V295" i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W289" i="1"/>
  <c r="V289" i="1"/>
  <c r="M289" i="1"/>
  <c r="W288" i="1"/>
  <c r="V288" i="1"/>
  <c r="M288" i="1"/>
  <c r="U284" i="1"/>
  <c r="U283" i="1"/>
  <c r="V282" i="1"/>
  <c r="M282" i="1"/>
  <c r="U280" i="1"/>
  <c r="U279" i="1"/>
  <c r="W278" i="1"/>
  <c r="W279" i="1" s="1"/>
  <c r="V278" i="1"/>
  <c r="M278" i="1"/>
  <c r="U276" i="1"/>
  <c r="U275" i="1"/>
  <c r="V274" i="1"/>
  <c r="W274" i="1" s="1"/>
  <c r="M274" i="1"/>
  <c r="V273" i="1"/>
  <c r="W273" i="1" s="1"/>
  <c r="M273" i="1"/>
  <c r="V272" i="1"/>
  <c r="V275" i="1" s="1"/>
  <c r="M272" i="1"/>
  <c r="V270" i="1"/>
  <c r="U270" i="1"/>
  <c r="V269" i="1"/>
  <c r="U269" i="1"/>
  <c r="V268" i="1"/>
  <c r="W268" i="1" s="1"/>
  <c r="M268" i="1"/>
  <c r="W267" i="1"/>
  <c r="W269" i="1" s="1"/>
  <c r="V267" i="1"/>
  <c r="M267" i="1"/>
  <c r="V264" i="1"/>
  <c r="U264" i="1"/>
  <c r="U263" i="1"/>
  <c r="W262" i="1"/>
  <c r="V262" i="1"/>
  <c r="M262" i="1"/>
  <c r="W261" i="1"/>
  <c r="W263" i="1" s="1"/>
  <c r="V261" i="1"/>
  <c r="V263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M251" i="1"/>
  <c r="V248" i="1"/>
  <c r="U248" i="1"/>
  <c r="U247" i="1"/>
  <c r="V246" i="1"/>
  <c r="W246" i="1" s="1"/>
  <c r="M246" i="1"/>
  <c r="W245" i="1"/>
  <c r="V245" i="1"/>
  <c r="M245" i="1"/>
  <c r="W244" i="1"/>
  <c r="V244" i="1"/>
  <c r="V247" i="1" s="1"/>
  <c r="M244" i="1"/>
  <c r="U242" i="1"/>
  <c r="U241" i="1"/>
  <c r="V240" i="1"/>
  <c r="W240" i="1" s="1"/>
  <c r="M240" i="1"/>
  <c r="V239" i="1"/>
  <c r="W238" i="1"/>
  <c r="V238" i="1"/>
  <c r="U236" i="1"/>
  <c r="U235" i="1"/>
  <c r="W234" i="1"/>
  <c r="V234" i="1"/>
  <c r="M234" i="1"/>
  <c r="V233" i="1"/>
  <c r="W233" i="1" s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W226" i="1"/>
  <c r="V226" i="1"/>
  <c r="M226" i="1"/>
  <c r="V225" i="1"/>
  <c r="W225" i="1" s="1"/>
  <c r="M225" i="1"/>
  <c r="V224" i="1"/>
  <c r="W224" i="1" s="1"/>
  <c r="M224" i="1"/>
  <c r="W223" i="1"/>
  <c r="V223" i="1"/>
  <c r="M223" i="1"/>
  <c r="V222" i="1"/>
  <c r="M222" i="1"/>
  <c r="U220" i="1"/>
  <c r="U219" i="1"/>
  <c r="W218" i="1"/>
  <c r="V218" i="1"/>
  <c r="M218" i="1"/>
  <c r="V217" i="1"/>
  <c r="W217" i="1" s="1"/>
  <c r="M217" i="1"/>
  <c r="V216" i="1"/>
  <c r="W216" i="1" s="1"/>
  <c r="M216" i="1"/>
  <c r="W215" i="1"/>
  <c r="W219" i="1" s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M193" i="1"/>
  <c r="U190" i="1"/>
  <c r="V189" i="1"/>
  <c r="U189" i="1"/>
  <c r="V188" i="1"/>
  <c r="W188" i="1" s="1"/>
  <c r="M188" i="1"/>
  <c r="V187" i="1"/>
  <c r="V190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W162" i="1"/>
  <c r="V162" i="1"/>
  <c r="M162" i="1"/>
  <c r="W161" i="1"/>
  <c r="V161" i="1"/>
  <c r="M161" i="1"/>
  <c r="V160" i="1"/>
  <c r="W160" i="1" s="1"/>
  <c r="W164" i="1" s="1"/>
  <c r="M160" i="1"/>
  <c r="U158" i="1"/>
  <c r="V157" i="1"/>
  <c r="U157" i="1"/>
  <c r="V156" i="1"/>
  <c r="W156" i="1" s="1"/>
  <c r="M156" i="1"/>
  <c r="V155" i="1"/>
  <c r="V158" i="1" s="1"/>
  <c r="U153" i="1"/>
  <c r="U152" i="1"/>
  <c r="W151" i="1"/>
  <c r="V151" i="1"/>
  <c r="M151" i="1"/>
  <c r="W150" i="1"/>
  <c r="W152" i="1" s="1"/>
  <c r="V150" i="1"/>
  <c r="V152" i="1" s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W140" i="1"/>
  <c r="V140" i="1"/>
  <c r="M140" i="1"/>
  <c r="W139" i="1"/>
  <c r="V139" i="1"/>
  <c r="M139" i="1"/>
  <c r="V138" i="1"/>
  <c r="V146" i="1" s="1"/>
  <c r="M138" i="1"/>
  <c r="U135" i="1"/>
  <c r="U134" i="1"/>
  <c r="V133" i="1"/>
  <c r="W133" i="1" s="1"/>
  <c r="W134" i="1" s="1"/>
  <c r="M133" i="1"/>
  <c r="W132" i="1"/>
  <c r="V132" i="1"/>
  <c r="M132" i="1"/>
  <c r="W131" i="1"/>
  <c r="V131" i="1"/>
  <c r="V134" i="1" s="1"/>
  <c r="M131" i="1"/>
  <c r="U127" i="1"/>
  <c r="U126" i="1"/>
  <c r="W125" i="1"/>
  <c r="V125" i="1"/>
  <c r="M125" i="1"/>
  <c r="W124" i="1"/>
  <c r="V124" i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W116" i="1"/>
  <c r="V116" i="1"/>
  <c r="M116" i="1"/>
  <c r="V115" i="1"/>
  <c r="V119" i="1" s="1"/>
  <c r="M115" i="1"/>
  <c r="W114" i="1"/>
  <c r="V114" i="1"/>
  <c r="M114" i="1"/>
  <c r="U112" i="1"/>
  <c r="U111" i="1"/>
  <c r="W110" i="1"/>
  <c r="V110" i="1"/>
  <c r="M110" i="1"/>
  <c r="W109" i="1"/>
  <c r="V109" i="1"/>
  <c r="V108" i="1"/>
  <c r="W108" i="1" s="1"/>
  <c r="W107" i="1"/>
  <c r="V107" i="1"/>
  <c r="V106" i="1"/>
  <c r="V111" i="1" s="1"/>
  <c r="M106" i="1"/>
  <c r="W105" i="1"/>
  <c r="V105" i="1"/>
  <c r="M105" i="1"/>
  <c r="W104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W97" i="1"/>
  <c r="V97" i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W92" i="1"/>
  <c r="W101" i="1" s="1"/>
  <c r="V92" i="1"/>
  <c r="V101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M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V81" i="1" s="1"/>
  <c r="M65" i="1"/>
  <c r="W64" i="1"/>
  <c r="V64" i="1"/>
  <c r="M64" i="1"/>
  <c r="W63" i="1"/>
  <c r="V63" i="1"/>
  <c r="V80" i="1" s="1"/>
  <c r="M63" i="1"/>
  <c r="U60" i="1"/>
  <c r="U59" i="1"/>
  <c r="V58" i="1"/>
  <c r="W58" i="1" s="1"/>
  <c r="V57" i="1"/>
  <c r="W57" i="1" s="1"/>
  <c r="M57" i="1"/>
  <c r="W56" i="1"/>
  <c r="V56" i="1"/>
  <c r="D473" i="1" s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W44" i="1" s="1"/>
  <c r="W45" i="1" s="1"/>
  <c r="M44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3" i="1" s="1"/>
  <c r="U23" i="1"/>
  <c r="U467" i="1" s="1"/>
  <c r="V22" i="1"/>
  <c r="V465" i="1" s="1"/>
  <c r="M22" i="1"/>
  <c r="H10" i="1"/>
  <c r="A9" i="1"/>
  <c r="J9" i="1" s="1"/>
  <c r="D7" i="1"/>
  <c r="N6" i="1"/>
  <c r="M2" i="1"/>
  <c r="W59" i="1" l="1"/>
  <c r="W37" i="1"/>
  <c r="W89" i="1"/>
  <c r="W296" i="1"/>
  <c r="W419" i="1"/>
  <c r="A10" i="1"/>
  <c r="V60" i="1"/>
  <c r="V118" i="1"/>
  <c r="V127" i="1"/>
  <c r="V184" i="1"/>
  <c r="J473" i="1"/>
  <c r="V208" i="1"/>
  <c r="W193" i="1"/>
  <c r="W208" i="1" s="1"/>
  <c r="V283" i="1"/>
  <c r="V284" i="1"/>
  <c r="K473" i="1"/>
  <c r="F9" i="1"/>
  <c r="F10" i="1"/>
  <c r="W22" i="1"/>
  <c r="W23" i="1" s="1"/>
  <c r="W26" i="1"/>
  <c r="W32" i="1" s="1"/>
  <c r="V33" i="1"/>
  <c r="V41" i="1"/>
  <c r="V45" i="1"/>
  <c r="V59" i="1"/>
  <c r="W65" i="1"/>
  <c r="W80" i="1" s="1"/>
  <c r="V90" i="1"/>
  <c r="V102" i="1"/>
  <c r="W106" i="1"/>
  <c r="W111" i="1" s="1"/>
  <c r="W115" i="1"/>
  <c r="W118" i="1" s="1"/>
  <c r="F473" i="1"/>
  <c r="V126" i="1"/>
  <c r="W138" i="1"/>
  <c r="W146" i="1" s="1"/>
  <c r="V147" i="1"/>
  <c r="V228" i="1"/>
  <c r="W282" i="1"/>
  <c r="W283" i="1" s="1"/>
  <c r="W299" i="1"/>
  <c r="W301" i="1" s="1"/>
  <c r="V337" i="1"/>
  <c r="V338" i="1"/>
  <c r="W360" i="1"/>
  <c r="V361" i="1"/>
  <c r="V381" i="1"/>
  <c r="V382" i="1"/>
  <c r="V405" i="1"/>
  <c r="V406" i="1"/>
  <c r="L473" i="1"/>
  <c r="B473" i="1"/>
  <c r="V464" i="1"/>
  <c r="V466" i="1" s="1"/>
  <c r="V165" i="1"/>
  <c r="V241" i="1"/>
  <c r="H9" i="1"/>
  <c r="V24" i="1"/>
  <c r="E473" i="1"/>
  <c r="V89" i="1"/>
  <c r="V135" i="1"/>
  <c r="V164" i="1"/>
  <c r="W184" i="1"/>
  <c r="V185" i="1"/>
  <c r="W222" i="1"/>
  <c r="W228" i="1" s="1"/>
  <c r="V229" i="1"/>
  <c r="V242" i="1"/>
  <c r="W239" i="1"/>
  <c r="W241" i="1" s="1"/>
  <c r="V258" i="1"/>
  <c r="V279" i="1"/>
  <c r="V280" i="1"/>
  <c r="V296" i="1"/>
  <c r="M473" i="1"/>
  <c r="V297" i="1"/>
  <c r="N473" i="1"/>
  <c r="V327" i="1"/>
  <c r="W336" i="1"/>
  <c r="W337" i="1" s="1"/>
  <c r="V345" i="1"/>
  <c r="V368" i="1"/>
  <c r="V377" i="1"/>
  <c r="W380" i="1"/>
  <c r="W381" i="1" s="1"/>
  <c r="V388" i="1"/>
  <c r="W404" i="1"/>
  <c r="W405" i="1" s="1"/>
  <c r="W422" i="1"/>
  <c r="W424" i="1" s="1"/>
  <c r="W438" i="1"/>
  <c r="R473" i="1"/>
  <c r="V445" i="1"/>
  <c r="V450" i="1"/>
  <c r="V451" i="1"/>
  <c r="W448" i="1"/>
  <c r="W450" i="1" s="1"/>
  <c r="V461" i="1"/>
  <c r="G473" i="1"/>
  <c r="O473" i="1"/>
  <c r="V23" i="1"/>
  <c r="W50" i="1"/>
  <c r="W52" i="1" s="1"/>
  <c r="I473" i="1"/>
  <c r="V153" i="1"/>
  <c r="V209" i="1"/>
  <c r="W247" i="1"/>
  <c r="V302" i="1"/>
  <c r="V360" i="1"/>
  <c r="W367" i="1"/>
  <c r="V378" i="1"/>
  <c r="V401" i="1"/>
  <c r="V402" i="1"/>
  <c r="V419" i="1"/>
  <c r="Q473" i="1"/>
  <c r="V420" i="1"/>
  <c r="W433" i="1"/>
  <c r="V434" i="1"/>
  <c r="W453" i="1"/>
  <c r="W455" i="1" s="1"/>
  <c r="V462" i="1"/>
  <c r="U466" i="1"/>
  <c r="H473" i="1"/>
  <c r="P473" i="1"/>
  <c r="V220" i="1"/>
  <c r="V236" i="1"/>
  <c r="V259" i="1"/>
  <c r="V276" i="1"/>
  <c r="V322" i="1"/>
  <c r="V334" i="1"/>
  <c r="V367" i="1"/>
  <c r="V398" i="1"/>
  <c r="V433" i="1"/>
  <c r="W155" i="1"/>
  <c r="W157" i="1" s="1"/>
  <c r="W187" i="1"/>
  <c r="W189" i="1" s="1"/>
  <c r="W251" i="1"/>
  <c r="W258" i="1" s="1"/>
  <c r="W272" i="1"/>
  <c r="W275" i="1" s="1"/>
  <c r="V321" i="1"/>
  <c r="W443" i="1"/>
  <c r="W445" i="1" s="1"/>
  <c r="V446" i="1"/>
  <c r="V463" i="1" l="1"/>
  <c r="W468" i="1"/>
  <c r="V467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<sst xmlns="http://schemas.openxmlformats.org/spreadsheetml/2006/main" count="1699" uniqueCount="652">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</sst>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45173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15"/>
      <c r="C6" s="316"/>
      <c r="D6" s="613" t="s">
        <v>614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4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0.41666666666666669</v>
      </c>
      <c r="O8" s="607"/>
      <c r="Q8" s="318"/>
      <c r="R8" s="319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190</v>
      </c>
      <c r="V56" s="307">
        <f>IFERROR(IF(U56="",0,CEILING((U56/$H56),1)*$H56),"")</f>
        <v>194.4</v>
      </c>
      <c r="W56" s="37">
        <f>IFERROR(IF(V56=0,"",ROUNDUP(V56/H56,0)*0.02175),"")</f>
        <v>0.39149999999999996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17.592592592592592</v>
      </c>
      <c r="V59" s="308">
        <f>IFERROR(V56/H56,"0")+IFERROR(V57/H57,"0")+IFERROR(V58/H58,"0")</f>
        <v>18</v>
      </c>
      <c r="W59" s="308">
        <f>IFERROR(IF(W56="",0,W56),"0")+IFERROR(IF(W57="",0,W57),"0")+IFERROR(IF(W58="",0,W58),"0")</f>
        <v>0.39149999999999996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190</v>
      </c>
      <c r="V60" s="308">
        <f>IFERROR(SUM(V56:V58),"0")</f>
        <v>194.4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120</v>
      </c>
      <c r="V66" s="307">
        <f t="shared" si="2"/>
        <v>129.60000000000002</v>
      </c>
      <c r="W66" s="37">
        <f>IFERROR(IF(V66=0,"",ROUNDUP(V66/H66,0)*0.02175),"")</f>
        <v>0.26100000000000001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14</v>
      </c>
      <c r="V70" s="307">
        <f t="shared" si="2"/>
        <v>16</v>
      </c>
      <c r="W70" s="37">
        <f t="shared" si="3"/>
        <v>3.7479999999999999E-2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18</v>
      </c>
      <c r="V78" s="307">
        <f t="shared" si="2"/>
        <v>18</v>
      </c>
      <c r="W78" s="37">
        <f>IFERROR(IF(V78=0,"",ROUNDUP(V78/H78,0)*0.00937),"")</f>
        <v>3.7479999999999999E-2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18.611111111111111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0.33596000000000004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152</v>
      </c>
      <c r="V81" s="308">
        <f>IFERROR(SUM(V63:V79),"0")</f>
        <v>163.60000000000002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180</v>
      </c>
      <c r="V104" s="307">
        <f t="shared" ref="V104:V110" si="6">IFERROR(IF(U104="",0,CEILING((U104/$H104),1)*$H104),"")</f>
        <v>186.29999999999998</v>
      </c>
      <c r="W104" s="37">
        <f>IFERROR(IF(V104=0,"",ROUNDUP(V104/H104,0)*0.02175),"")</f>
        <v>0.50024999999999997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22.222222222222221</v>
      </c>
      <c r="V111" s="308">
        <f>IFERROR(V104/H104,"0")+IFERROR(V105/H105,"0")+IFERROR(V106/H106,"0")+IFERROR(V107/H107,"0")+IFERROR(V108/H108,"0")+IFERROR(V109/H109,"0")+IFERROR(V110/H110,"0")</f>
        <v>23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0.50024999999999997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180</v>
      </c>
      <c r="V112" s="308">
        <f>IFERROR(SUM(V104:V110),"0")</f>
        <v>186.29999999999998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15.75</v>
      </c>
      <c r="V144" s="307">
        <f t="shared" si="7"/>
        <v>16.8</v>
      </c>
      <c r="W144" s="37">
        <f>IFERROR(IF(V144=0,"",ROUNDUP(V144/H144,0)*0.00502),"")</f>
        <v>4.0160000000000001E-2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7.5</v>
      </c>
      <c r="V146" s="308">
        <f>IFERROR(V138/H138,"0")+IFERROR(V139/H139,"0")+IFERROR(V140/H140,"0")+IFERROR(V141/H141,"0")+IFERROR(V142/H142,"0")+IFERROR(V143/H143,"0")+IFERROR(V144/H144,"0")+IFERROR(V145/H145,"0")</f>
        <v>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4.0160000000000001E-2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15.75</v>
      </c>
      <c r="V147" s="308">
        <f>IFERROR(SUM(V138:V145),"0")</f>
        <v>16.8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220</v>
      </c>
      <c r="V173" s="307">
        <f t="shared" si="8"/>
        <v>220.79999999999998</v>
      </c>
      <c r="W173" s="37">
        <f>IFERROR(IF(V173=0,"",ROUNDUP(V173/H173,0)*0.00753),"")</f>
        <v>0.69276000000000004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224</v>
      </c>
      <c r="V175" s="307">
        <f t="shared" si="8"/>
        <v>225.6</v>
      </c>
      <c r="W175" s="37">
        <f>IFERROR(IF(V175=0,"",ROUNDUP(V175/H175,0)*0.00753),"")</f>
        <v>0.70782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10</v>
      </c>
      <c r="V179" s="307">
        <f t="shared" si="8"/>
        <v>12</v>
      </c>
      <c r="W179" s="37">
        <f t="shared" si="9"/>
        <v>3.7650000000000003E-2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189.16666666666666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191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1.4382300000000001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454</v>
      </c>
      <c r="V185" s="308">
        <f>IFERROR(SUM(V167:V183),"0")</f>
        <v>458.4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50</v>
      </c>
      <c r="V215" s="307">
        <f>IFERROR(IF(U215="",0,CEILING((U215/$H215),1)*$H215),"")</f>
        <v>50.400000000000006</v>
      </c>
      <c r="W215" s="37">
        <f>IFERROR(IF(V215=0,"",ROUNDUP(V215/H215,0)*0.00753),"")</f>
        <v>9.0359999999999996E-2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70</v>
      </c>
      <c r="V216" s="307">
        <f>IFERROR(IF(U216="",0,CEILING((U216/$H216),1)*$H216),"")</f>
        <v>71.400000000000006</v>
      </c>
      <c r="W216" s="37">
        <f>IFERROR(IF(V216=0,"",ROUNDUP(V216/H216,0)*0.00753),"")</f>
        <v>0.12801000000000001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28.571428571428569</v>
      </c>
      <c r="V219" s="308">
        <f>IFERROR(V215/H215,"0")+IFERROR(V216/H216,"0")+IFERROR(V217/H217,"0")+IFERROR(V218/H218,"0")</f>
        <v>29</v>
      </c>
      <c r="W219" s="308">
        <f>IFERROR(IF(W215="",0,W215),"0")+IFERROR(IF(W216="",0,W216),"0")+IFERROR(IF(W217="",0,W217),"0")+IFERROR(IF(W218="",0,W218),"0")</f>
        <v>0.21837000000000001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120</v>
      </c>
      <c r="V220" s="308">
        <f>IFERROR(SUM(V215:V218),"0")</f>
        <v>121.80000000000001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100</v>
      </c>
      <c r="V222" s="307">
        <f t="shared" ref="V222:V227" si="12">IFERROR(IF(U222="",0,CEILING((U222/$H222),1)*$H222),"")</f>
        <v>105.3</v>
      </c>
      <c r="W222" s="37">
        <f>IFERROR(IF(V222=0,"",ROUNDUP(V222/H222,0)*0.02175),"")</f>
        <v>0.28275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12.345679012345679</v>
      </c>
      <c r="V228" s="308">
        <f>IFERROR(V222/H222,"0")+IFERROR(V223/H223,"0")+IFERROR(V224/H224,"0")+IFERROR(V225/H225,"0")+IFERROR(V226/H226,"0")+IFERROR(V227/H227,"0")</f>
        <v>13</v>
      </c>
      <c r="W228" s="308">
        <f>IFERROR(IF(W222="",0,W222),"0")+IFERROR(IF(W223="",0,W223),"0")+IFERROR(IF(W224="",0,W224),"0")+IFERROR(IF(W225="",0,W225),"0")+IFERROR(IF(W226="",0,W226),"0")+IFERROR(IF(W227="",0,W227),"0")</f>
        <v>0.28275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100</v>
      </c>
      <c r="V229" s="308">
        <f>IFERROR(SUM(V222:V227),"0")</f>
        <v>105.3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80</v>
      </c>
      <c r="V231" s="307">
        <f>IFERROR(IF(U231="",0,CEILING((U231/$H231),1)*$H231),"")</f>
        <v>84</v>
      </c>
      <c r="W231" s="37">
        <f>IFERROR(IF(V231=0,"",ROUNDUP(V231/H231,0)*0.02175),"")</f>
        <v>0.21749999999999997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9.5238095238095237</v>
      </c>
      <c r="V235" s="308">
        <f>IFERROR(V231/H231,"0")+IFERROR(V232/H232,"0")+IFERROR(V233/H233,"0")+IFERROR(V234/H234,"0")</f>
        <v>10</v>
      </c>
      <c r="W235" s="308">
        <f>IFERROR(IF(W231="",0,W231),"0")+IFERROR(IF(W232="",0,W232),"0")+IFERROR(IF(W233="",0,W233),"0")+IFERROR(IF(W234="",0,W234),"0")</f>
        <v>0.21749999999999997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80</v>
      </c>
      <c r="V236" s="308">
        <f>IFERROR(SUM(V231:V234),"0")</f>
        <v>84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25.2</v>
      </c>
      <c r="V267" s="307">
        <f>IFERROR(IF(U267="",0,CEILING((U267/$H267),1)*$H267),"")</f>
        <v>25.2</v>
      </c>
      <c r="W267" s="37">
        <f>IFERROR(IF(V267=0,"",ROUNDUP(V267/H267,0)*0.00753),"")</f>
        <v>0.11295000000000001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4.5</v>
      </c>
      <c r="V268" s="307">
        <f>IFERROR(IF(U268="",0,CEILING((U268/$H268),1)*$H268),"")</f>
        <v>5.4</v>
      </c>
      <c r="W268" s="37">
        <f>IFERROR(IF(V268=0,"",ROUNDUP(V268/H268,0)*0.00753),"")</f>
        <v>2.2589999999999999E-2</v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17.5</v>
      </c>
      <c r="V269" s="308">
        <f>IFERROR(V267/H267,"0")+IFERROR(V268/H268,"0")</f>
        <v>18</v>
      </c>
      <c r="W269" s="308">
        <f>IFERROR(IF(W267="",0,W267),"0")+IFERROR(IF(W268="",0,W268),"0")</f>
        <v>0.13553999999999999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29.7</v>
      </c>
      <c r="V270" s="308">
        <f>IFERROR(SUM(V267:V268),"0")</f>
        <v>30.6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4500</v>
      </c>
      <c r="V288" s="307">
        <f t="shared" ref="V288:V295" si="14">IFERROR(IF(U288="",0,CEILING((U288/$H288),1)*$H288),"")</f>
        <v>4500</v>
      </c>
      <c r="W288" s="37">
        <f>IFERROR(IF(V288=0,"",ROUNDUP(V288/H288,0)*0.02175),"")</f>
        <v>6.5249999999999995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2700</v>
      </c>
      <c r="V290" s="307">
        <f t="shared" si="14"/>
        <v>2700</v>
      </c>
      <c r="W290" s="37">
        <f>IFERROR(IF(V290=0,"",ROUNDUP(V290/H290,0)*0.02175),"")</f>
        <v>3.9149999999999996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1200</v>
      </c>
      <c r="V292" s="307">
        <f t="shared" si="14"/>
        <v>1200</v>
      </c>
      <c r="W292" s="37">
        <f>IFERROR(IF(V292=0,"",ROUNDUP(V292/H292,0)*0.02175),"")</f>
        <v>1.7399999999999998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27.5</v>
      </c>
      <c r="V294" s="307">
        <f t="shared" si="14"/>
        <v>30</v>
      </c>
      <c r="W294" s="37">
        <f>IFERROR(IF(V294=0,"",ROUNDUP(V294/H294,0)*0.00937),"")</f>
        <v>5.6219999999999999E-2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565.5</v>
      </c>
      <c r="V296" s="308">
        <f>IFERROR(V288/H288,"0")+IFERROR(V289/H289,"0")+IFERROR(V290/H290,"0")+IFERROR(V291/H291,"0")+IFERROR(V292/H292,"0")+IFERROR(V293/H293,"0")+IFERROR(V294/H294,"0")+IFERROR(V295/H295,"0")</f>
        <v>566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12.236219999999999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8427.5</v>
      </c>
      <c r="V297" s="308">
        <f>IFERROR(SUM(V288:V295),"0")</f>
        <v>8430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2000</v>
      </c>
      <c r="V299" s="307">
        <f>IFERROR(IF(U299="",0,CEILING((U299/$H299),1)*$H299),"")</f>
        <v>2010</v>
      </c>
      <c r="W299" s="37">
        <f>IFERROR(IF(V299=0,"",ROUNDUP(V299/H299,0)*0.02175),"")</f>
        <v>2.9144999999999999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4</v>
      </c>
      <c r="V300" s="307">
        <f>IFERROR(IF(U300="",0,CEILING((U300/$H300),1)*$H300),"")</f>
        <v>4</v>
      </c>
      <c r="W300" s="37">
        <f>IFERROR(IF(V300=0,"",ROUNDUP(V300/H300,0)*0.00937),"")</f>
        <v>9.3699999999999999E-3</v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134.33333333333334</v>
      </c>
      <c r="V301" s="308">
        <f>IFERROR(V299/H299,"0")+IFERROR(V300/H300,"0")</f>
        <v>135</v>
      </c>
      <c r="W301" s="308">
        <f>IFERROR(IF(W299="",0,W299),"0")+IFERROR(IF(W300="",0,W300),"0")</f>
        <v>2.92387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2004</v>
      </c>
      <c r="V302" s="308">
        <f>IFERROR(SUM(V299:V300),"0")</f>
        <v>2014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15</v>
      </c>
      <c r="V308" s="307">
        <f>IFERROR(IF(U308="",0,CEILING((U308/$H308),1)*$H308),"")</f>
        <v>15.6</v>
      </c>
      <c r="W308" s="37">
        <f>IFERROR(IF(V308=0,"",ROUNDUP(V308/H308,0)*0.02175),"")</f>
        <v>4.3499999999999997E-2</v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1.9230769230769231</v>
      </c>
      <c r="V309" s="308">
        <f>IFERROR(V308/H308,"0")</f>
        <v>2</v>
      </c>
      <c r="W309" s="308">
        <f>IFERROR(IF(W308="",0,W308),"0")</f>
        <v>4.3499999999999997E-2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15</v>
      </c>
      <c r="V310" s="308">
        <f>IFERROR(SUM(V308:V308),"0")</f>
        <v>15.6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10</v>
      </c>
      <c r="V312" s="307">
        <f>IFERROR(IF(U312="",0,CEILING((U312/$H312),1)*$H312),"")</f>
        <v>15.6</v>
      </c>
      <c r="W312" s="37">
        <f>IFERROR(IF(V312=0,"",ROUNDUP(V312/H312,0)*0.02175),"")</f>
        <v>4.3499999999999997E-2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1.2820512820512822</v>
      </c>
      <c r="V313" s="308">
        <f>IFERROR(V312/H312,"0")</f>
        <v>2</v>
      </c>
      <c r="W313" s="308">
        <f>IFERROR(IF(W312="",0,W312),"0")</f>
        <v>4.3499999999999997E-2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10</v>
      </c>
      <c r="V314" s="308">
        <f>IFERROR(SUM(V312:V312),"0")</f>
        <v>15.6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1800</v>
      </c>
      <c r="V329" s="307">
        <f>IFERROR(IF(U329="",0,CEILING((U329/$H329),1)*$H329),"")</f>
        <v>1801.8</v>
      </c>
      <c r="W329" s="37">
        <f>IFERROR(IF(V329=0,"",ROUNDUP(V329/H329,0)*0.02175),"")</f>
        <v>5.0242499999999994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230.76923076923077</v>
      </c>
      <c r="V333" s="308">
        <f>IFERROR(V329/H329,"0")+IFERROR(V330/H330,"0")+IFERROR(V331/H331,"0")+IFERROR(V332/H332,"0")</f>
        <v>231</v>
      </c>
      <c r="W333" s="308">
        <f>IFERROR(IF(W329="",0,W329),"0")+IFERROR(IF(W330="",0,W330),"0")+IFERROR(IF(W331="",0,W331),"0")+IFERROR(IF(W332="",0,W332),"0")</f>
        <v>5.0242499999999994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1800</v>
      </c>
      <c r="V334" s="308">
        <f>IFERROR(SUM(V329:V332),"0")</f>
        <v>1801.8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45</v>
      </c>
      <c r="V347" s="307">
        <f t="shared" ref="V347:V359" si="15">IFERROR(IF(U347="",0,CEILING((U347/$H347),1)*$H347),"")</f>
        <v>46.2</v>
      </c>
      <c r="W347" s="37">
        <f>IFERROR(IF(V347=0,"",ROUNDUP(V347/H347,0)*0.00753),"")</f>
        <v>8.2830000000000001E-2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5.6000000000000014</v>
      </c>
      <c r="V351" s="307">
        <f t="shared" si="15"/>
        <v>6.72</v>
      </c>
      <c r="W351" s="37">
        <f t="shared" ref="W351:W359" si="16">IFERROR(IF(V351=0,"",ROUNDUP(V351/H351,0)*0.00502),"")</f>
        <v>2.0080000000000001E-2</v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8.4</v>
      </c>
      <c r="V355" s="307">
        <f t="shared" si="15"/>
        <v>8.4</v>
      </c>
      <c r="W355" s="37">
        <f t="shared" si="16"/>
        <v>2.5100000000000001E-2</v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19.047619047619047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0.12801000000000001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59</v>
      </c>
      <c r="V361" s="308">
        <f>IFERROR(SUM(V347:V359),"0")</f>
        <v>61.32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40</v>
      </c>
      <c r="V410" s="307">
        <f t="shared" ref="V410:V418" si="18">IFERROR(IF(U410="",0,CEILING((U410/$H410),1)*$H410),"")</f>
        <v>42.24</v>
      </c>
      <c r="W410" s="37">
        <f>IFERROR(IF(V410=0,"",ROUNDUP(V410/H410,0)*0.01196),"")</f>
        <v>9.5680000000000001E-2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1400</v>
      </c>
      <c r="V411" s="307">
        <f t="shared" si="18"/>
        <v>1404.48</v>
      </c>
      <c r="W411" s="37">
        <f>IFERROR(IF(V411=0,"",ROUNDUP(V411/H411,0)*0.01196),"")</f>
        <v>3.1813600000000002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200</v>
      </c>
      <c r="V412" s="307">
        <f t="shared" si="18"/>
        <v>200.64000000000001</v>
      </c>
      <c r="W412" s="37">
        <f>IFERROR(IF(V412=0,"",ROUNDUP(V412/H412,0)*0.01196),"")</f>
        <v>0.45448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300</v>
      </c>
      <c r="V413" s="307">
        <f t="shared" si="18"/>
        <v>300.96000000000004</v>
      </c>
      <c r="W413" s="37">
        <f>IFERROR(IF(V413=0,"",ROUNDUP(V413/H413,0)*0.01196),"")</f>
        <v>0.68171999999999999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367.42424242424238</v>
      </c>
      <c r="V419" s="308">
        <f>IFERROR(V410/H410,"0")+IFERROR(V411/H411,"0")+IFERROR(V412/H412,"0")+IFERROR(V413/H413,"0")+IFERROR(V414/H414,"0")+IFERROR(V415/H415,"0")+IFERROR(V416/H416,"0")+IFERROR(V417/H417,"0")+IFERROR(V418/H418,"0")</f>
        <v>369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4.4132400000000009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1940</v>
      </c>
      <c r="V420" s="308">
        <f>IFERROR(SUM(V410:V418),"0")</f>
        <v>1948.3200000000002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770</v>
      </c>
      <c r="V422" s="307">
        <f>IFERROR(IF(U422="",0,CEILING((U422/$H422),1)*$H422),"")</f>
        <v>770.88</v>
      </c>
      <c r="W422" s="37">
        <f>IFERROR(IF(V422=0,"",ROUNDUP(V422/H422,0)*0.01196),"")</f>
        <v>1.7461599999999999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145.83333333333331</v>
      </c>
      <c r="V424" s="308">
        <f>IFERROR(V422/H422,"0")+IFERROR(V423/H423,"0")</f>
        <v>146</v>
      </c>
      <c r="W424" s="308">
        <f>IFERROR(IF(W422="",0,W422),"0")+IFERROR(IF(W423="",0,W423),"0")</f>
        <v>1.7461599999999999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770</v>
      </c>
      <c r="V425" s="308">
        <f>IFERROR(SUM(V422:V423),"0")</f>
        <v>770.88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830</v>
      </c>
      <c r="V429" s="307">
        <f t="shared" si="19"/>
        <v>834.24</v>
      </c>
      <c r="W429" s="37">
        <f>IFERROR(IF(V429=0,"",ROUNDUP(V429/H429,0)*0.01196),"")</f>
        <v>1.88968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157.19696969696969</v>
      </c>
      <c r="V433" s="308">
        <f>IFERROR(V427/H427,"0")+IFERROR(V428/H428,"0")+IFERROR(V429/H429,"0")+IFERROR(V430/H430,"0")+IFERROR(V431/H431,"0")+IFERROR(V432/H432,"0")</f>
        <v>158</v>
      </c>
      <c r="W433" s="308">
        <f>IFERROR(IF(W427="",0,W427),"0")+IFERROR(IF(W428="",0,W428),"0")+IFERROR(IF(W429="",0,W429),"0")+IFERROR(IF(W430="",0,W430),"0")+IFERROR(IF(W431="",0,W431),"0")+IFERROR(IF(W432="",0,W432),"0")</f>
        <v>1.88968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830</v>
      </c>
      <c r="V434" s="308">
        <f>IFERROR(SUM(V427:V432),"0")</f>
        <v>834.24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250</v>
      </c>
      <c r="V458" s="307">
        <f>IFERROR(IF(U458="",0,CEILING((U458/$H458),1)*$H458),"")</f>
        <v>257.39999999999998</v>
      </c>
      <c r="W458" s="37">
        <f>IFERROR(IF(V458=0,"",ROUNDUP(V458/H458,0)*0.02175),"")</f>
        <v>0.71775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32.051282051282051</v>
      </c>
      <c r="V461" s="308">
        <f>IFERROR(V458/H458,"0")+IFERROR(V459/H459,"0")+IFERROR(V460/H460,"0")</f>
        <v>33</v>
      </c>
      <c r="W461" s="308">
        <f>IFERROR(IF(W458="",0,W458),"0")+IFERROR(IF(W459="",0,W459),"0")+IFERROR(IF(W460="",0,W460),"0")</f>
        <v>0.71775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250</v>
      </c>
      <c r="V462" s="308">
        <f>IFERROR(SUM(V458:V460),"0")</f>
        <v>257.39999999999998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17426.95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17510.360000000004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18257.198050283048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18345.741999999995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29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18982.198050283048</v>
      </c>
      <c r="V466" s="308">
        <f>GrossWeightTotalR+PalletQtyTotalR*25</f>
        <v>19070.741999999995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1978.3946485613153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1992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32.726440000000004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194.4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349.9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16.8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458.4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311.10000000000002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30.6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10475.200000000001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1801.8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61.32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3553.4400000000005</v>
      </c>
      <c r="R473" s="47">
        <f>IFERROR(V443*1,"0")+IFERROR(V444*1,"0")+IFERROR(V448*1,"0")+IFERROR(V449*1,"0")+IFERROR(V453*1,"0")+IFERROR(V454*1,"0")+IFERROR(V458*1,"0")+IFERROR(V459*1,"0")+IFERROR(V460*1,"0")</f>
        <v>257.39999999999998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2023-09-01T09:54:28Z</dcterms:modified>
</cp:coreProperties>
</file>