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75" yWindow="45" windowWidth="21900" windowHeight="1410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W461" i="1" s="1"/>
  <c r="V460" i="1"/>
  <c r="S473" i="1" s="1"/>
  <c r="M460" i="1"/>
  <c r="U457" i="1"/>
  <c r="V456" i="1"/>
  <c r="U456" i="1"/>
  <c r="W455" i="1"/>
  <c r="V455" i="1"/>
  <c r="M455" i="1"/>
  <c r="V454" i="1"/>
  <c r="V457" i="1" s="1"/>
  <c r="M454" i="1"/>
  <c r="V452" i="1"/>
  <c r="U452" i="1"/>
  <c r="V451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V447" i="1" s="1"/>
  <c r="M444" i="1"/>
  <c r="V442" i="1"/>
  <c r="U442" i="1"/>
  <c r="U441" i="1"/>
  <c r="V440" i="1"/>
  <c r="V441" i="1" s="1"/>
  <c r="M440" i="1"/>
  <c r="W439" i="1"/>
  <c r="V439" i="1"/>
  <c r="R473" i="1" s="1"/>
  <c r="M439" i="1"/>
  <c r="U435" i="1"/>
  <c r="U434" i="1"/>
  <c r="W433" i="1"/>
  <c r="V433" i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W424" i="1"/>
  <c r="V424" i="1"/>
  <c r="M424" i="1"/>
  <c r="V423" i="1"/>
  <c r="M423" i="1"/>
  <c r="U421" i="1"/>
  <c r="U420" i="1"/>
  <c r="V419" i="1"/>
  <c r="W419" i="1" s="1"/>
  <c r="M419" i="1"/>
  <c r="V418" i="1"/>
  <c r="V421" i="1" s="1"/>
  <c r="M418" i="1"/>
  <c r="U416" i="1"/>
  <c r="V415" i="1"/>
  <c r="U415" i="1"/>
  <c r="V414" i="1"/>
  <c r="W414" i="1" s="1"/>
  <c r="M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V407" i="1"/>
  <c r="W407" i="1" s="1"/>
  <c r="M407" i="1"/>
  <c r="V406" i="1"/>
  <c r="W406" i="1" s="1"/>
  <c r="W415" i="1" s="1"/>
  <c r="M406" i="1"/>
  <c r="U402" i="1"/>
  <c r="V401" i="1"/>
  <c r="U401" i="1"/>
  <c r="V400" i="1"/>
  <c r="W400" i="1" s="1"/>
  <c r="W401" i="1" s="1"/>
  <c r="M400" i="1"/>
  <c r="U398" i="1"/>
  <c r="V397" i="1"/>
  <c r="U397" i="1"/>
  <c r="V396" i="1"/>
  <c r="W396" i="1" s="1"/>
  <c r="W397" i="1" s="1"/>
  <c r="M396" i="1"/>
  <c r="U394" i="1"/>
  <c r="U393" i="1"/>
  <c r="V392" i="1"/>
  <c r="W392" i="1" s="1"/>
  <c r="M392" i="1"/>
  <c r="V391" i="1"/>
  <c r="W391" i="1" s="1"/>
  <c r="M391" i="1"/>
  <c r="W390" i="1"/>
  <c r="V390" i="1"/>
  <c r="M390" i="1"/>
  <c r="V389" i="1"/>
  <c r="W389" i="1" s="1"/>
  <c r="V388" i="1"/>
  <c r="W388" i="1" s="1"/>
  <c r="M388" i="1"/>
  <c r="W387" i="1"/>
  <c r="V387" i="1"/>
  <c r="M387" i="1"/>
  <c r="V386" i="1"/>
  <c r="V393" i="1" s="1"/>
  <c r="M386" i="1"/>
  <c r="U384" i="1"/>
  <c r="U383" i="1"/>
  <c r="V382" i="1"/>
  <c r="W382" i="1" s="1"/>
  <c r="M382" i="1"/>
  <c r="V381" i="1"/>
  <c r="M381" i="1"/>
  <c r="U378" i="1"/>
  <c r="V377" i="1"/>
  <c r="U377" i="1"/>
  <c r="V376" i="1"/>
  <c r="W376" i="1" s="1"/>
  <c r="W377" i="1" s="1"/>
  <c r="U374" i="1"/>
  <c r="U373" i="1"/>
  <c r="V372" i="1"/>
  <c r="W372" i="1" s="1"/>
  <c r="M372" i="1"/>
  <c r="W371" i="1"/>
  <c r="V371" i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V364" i="1" s="1"/>
  <c r="M360" i="1"/>
  <c r="W359" i="1"/>
  <c r="V359" i="1"/>
  <c r="V363" i="1" s="1"/>
  <c r="M359" i="1"/>
  <c r="U357" i="1"/>
  <c r="U356" i="1"/>
  <c r="W355" i="1"/>
  <c r="V355" i="1"/>
  <c r="V354" i="1"/>
  <c r="W354" i="1" s="1"/>
  <c r="M354" i="1"/>
  <c r="V353" i="1"/>
  <c r="W353" i="1" s="1"/>
  <c r="M353" i="1"/>
  <c r="W352" i="1"/>
  <c r="V352" i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M343" i="1"/>
  <c r="U341" i="1"/>
  <c r="U340" i="1"/>
  <c r="V339" i="1"/>
  <c r="W339" i="1" s="1"/>
  <c r="M339" i="1"/>
  <c r="V338" i="1"/>
  <c r="O473" i="1" s="1"/>
  <c r="M338" i="1"/>
  <c r="U334" i="1"/>
  <c r="V333" i="1"/>
  <c r="U333" i="1"/>
  <c r="V332" i="1"/>
  <c r="W332" i="1" s="1"/>
  <c r="W333" i="1" s="1"/>
  <c r="M332" i="1"/>
  <c r="U330" i="1"/>
  <c r="V329" i="1"/>
  <c r="U329" i="1"/>
  <c r="V328" i="1"/>
  <c r="W328" i="1" s="1"/>
  <c r="M328" i="1"/>
  <c r="V327" i="1"/>
  <c r="W327" i="1" s="1"/>
  <c r="M327" i="1"/>
  <c r="W326" i="1"/>
  <c r="V326" i="1"/>
  <c r="M326" i="1"/>
  <c r="V325" i="1"/>
  <c r="M325" i="1"/>
  <c r="U323" i="1"/>
  <c r="U322" i="1"/>
  <c r="V321" i="1"/>
  <c r="W321" i="1" s="1"/>
  <c r="M321" i="1"/>
  <c r="V320" i="1"/>
  <c r="V323" i="1" s="1"/>
  <c r="M320" i="1"/>
  <c r="U318" i="1"/>
  <c r="U317" i="1"/>
  <c r="V316" i="1"/>
  <c r="W316" i="1" s="1"/>
  <c r="M316" i="1"/>
  <c r="V315" i="1"/>
  <c r="W315" i="1" s="1"/>
  <c r="M315" i="1"/>
  <c r="W314" i="1"/>
  <c r="V314" i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V290" i="1"/>
  <c r="W290" i="1" s="1"/>
  <c r="M290" i="1"/>
  <c r="W289" i="1"/>
  <c r="V289" i="1"/>
  <c r="V288" i="1"/>
  <c r="W288" i="1" s="1"/>
  <c r="M288" i="1"/>
  <c r="V287" i="1"/>
  <c r="W287" i="1" s="1"/>
  <c r="M287" i="1"/>
  <c r="W286" i="1"/>
  <c r="V286" i="1"/>
  <c r="M286" i="1"/>
  <c r="V285" i="1"/>
  <c r="W285" i="1" s="1"/>
  <c r="M285" i="1"/>
  <c r="V284" i="1"/>
  <c r="W284" i="1" s="1"/>
  <c r="M284" i="1"/>
  <c r="U280" i="1"/>
  <c r="V279" i="1"/>
  <c r="U279" i="1"/>
  <c r="V278" i="1"/>
  <c r="W278" i="1" s="1"/>
  <c r="W279" i="1" s="1"/>
  <c r="M278" i="1"/>
  <c r="U276" i="1"/>
  <c r="V275" i="1"/>
  <c r="U275" i="1"/>
  <c r="V274" i="1"/>
  <c r="W274" i="1" s="1"/>
  <c r="W275" i="1" s="1"/>
  <c r="M274" i="1"/>
  <c r="U272" i="1"/>
  <c r="V271" i="1"/>
  <c r="U271" i="1"/>
  <c r="V270" i="1"/>
  <c r="W270" i="1" s="1"/>
  <c r="M270" i="1"/>
  <c r="V269" i="1"/>
  <c r="W269" i="1" s="1"/>
  <c r="M269" i="1"/>
  <c r="W268" i="1"/>
  <c r="W271" i="1" s="1"/>
  <c r="V268" i="1"/>
  <c r="V272" i="1" s="1"/>
  <c r="M268" i="1"/>
  <c r="U266" i="1"/>
  <c r="U265" i="1"/>
  <c r="W264" i="1"/>
  <c r="V264" i="1"/>
  <c r="M264" i="1"/>
  <c r="V263" i="1"/>
  <c r="M263" i="1"/>
  <c r="U260" i="1"/>
  <c r="U259" i="1"/>
  <c r="V258" i="1"/>
  <c r="W258" i="1" s="1"/>
  <c r="M258" i="1"/>
  <c r="V257" i="1"/>
  <c r="V260" i="1" s="1"/>
  <c r="M257" i="1"/>
  <c r="U255" i="1"/>
  <c r="U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W248" i="1" s="1"/>
  <c r="M248" i="1"/>
  <c r="W247" i="1"/>
  <c r="V247" i="1"/>
  <c r="M247" i="1"/>
  <c r="U244" i="1"/>
  <c r="U243" i="1"/>
  <c r="W242" i="1"/>
  <c r="V242" i="1"/>
  <c r="M242" i="1"/>
  <c r="V241" i="1"/>
  <c r="W241" i="1" s="1"/>
  <c r="M241" i="1"/>
  <c r="V240" i="1"/>
  <c r="V243" i="1" s="1"/>
  <c r="M240" i="1"/>
  <c r="U238" i="1"/>
  <c r="U237" i="1"/>
  <c r="V236" i="1"/>
  <c r="W236" i="1" s="1"/>
  <c r="M236" i="1"/>
  <c r="V235" i="1"/>
  <c r="W235" i="1" s="1"/>
  <c r="V234" i="1"/>
  <c r="U232" i="1"/>
  <c r="V231" i="1"/>
  <c r="U231" i="1"/>
  <c r="V230" i="1"/>
  <c r="W230" i="1" s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9" i="1"/>
  <c r="W219" i="1" s="1"/>
  <c r="M219" i="1"/>
  <c r="V218" i="1"/>
  <c r="M218" i="1"/>
  <c r="U216" i="1"/>
  <c r="V215" i="1"/>
  <c r="U215" i="1"/>
  <c r="V214" i="1"/>
  <c r="W214" i="1" s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W191" i="1" s="1"/>
  <c r="M191" i="1"/>
  <c r="V190" i="1"/>
  <c r="W190" i="1" s="1"/>
  <c r="M190" i="1"/>
  <c r="V189" i="1"/>
  <c r="M189" i="1"/>
  <c r="V186" i="1"/>
  <c r="U186" i="1"/>
  <c r="V185" i="1"/>
  <c r="U185" i="1"/>
  <c r="V184" i="1"/>
  <c r="W184" i="1" s="1"/>
  <c r="M184" i="1"/>
  <c r="W183" i="1"/>
  <c r="W185" i="1" s="1"/>
  <c r="V183" i="1"/>
  <c r="M183" i="1"/>
  <c r="U181" i="1"/>
  <c r="U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M165" i="1"/>
  <c r="V164" i="1"/>
  <c r="W164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M156" i="1"/>
  <c r="U154" i="1"/>
  <c r="U153" i="1"/>
  <c r="V152" i="1"/>
  <c r="W152" i="1" s="1"/>
  <c r="W153" i="1" s="1"/>
  <c r="M152" i="1"/>
  <c r="W151" i="1"/>
  <c r="V151" i="1"/>
  <c r="U149" i="1"/>
  <c r="U148" i="1"/>
  <c r="W147" i="1"/>
  <c r="V147" i="1"/>
  <c r="M147" i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W142" i="1" s="1"/>
  <c r="V134" i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W119" i="1"/>
  <c r="V119" i="1"/>
  <c r="M119" i="1"/>
  <c r="W118" i="1"/>
  <c r="V118" i="1"/>
  <c r="M118" i="1"/>
  <c r="U115" i="1"/>
  <c r="U114" i="1"/>
  <c r="W113" i="1"/>
  <c r="V113" i="1"/>
  <c r="V112" i="1"/>
  <c r="W112" i="1" s="1"/>
  <c r="M112" i="1"/>
  <c r="W111" i="1"/>
  <c r="V111" i="1"/>
  <c r="M111" i="1"/>
  <c r="W110" i="1"/>
  <c r="V110" i="1"/>
  <c r="V114" i="1" s="1"/>
  <c r="M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7" i="1" s="1"/>
  <c r="U98" i="1"/>
  <c r="U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U86" i="1"/>
  <c r="U85" i="1"/>
  <c r="V84" i="1"/>
  <c r="W84" i="1" s="1"/>
  <c r="M84" i="1"/>
  <c r="W83" i="1"/>
  <c r="V83" i="1"/>
  <c r="M83" i="1"/>
  <c r="W82" i="1"/>
  <c r="V82" i="1"/>
  <c r="V81" i="1"/>
  <c r="W81" i="1" s="1"/>
  <c r="W80" i="1"/>
  <c r="V80" i="1"/>
  <c r="M80" i="1"/>
  <c r="V79" i="1"/>
  <c r="W79" i="1" s="1"/>
  <c r="W78" i="1"/>
  <c r="V78" i="1"/>
  <c r="M78" i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M59" i="1"/>
  <c r="U56" i="1"/>
  <c r="U55" i="1"/>
  <c r="V54" i="1"/>
  <c r="W54" i="1" s="1"/>
  <c r="W53" i="1"/>
  <c r="V53" i="1"/>
  <c r="M53" i="1"/>
  <c r="V52" i="1"/>
  <c r="D473" i="1" s="1"/>
  <c r="M52" i="1"/>
  <c r="U49" i="1"/>
  <c r="U48" i="1"/>
  <c r="V47" i="1"/>
  <c r="W47" i="1" s="1"/>
  <c r="M47" i="1"/>
  <c r="V46" i="1"/>
  <c r="V48" i="1" s="1"/>
  <c r="M46" i="1"/>
  <c r="U42" i="1"/>
  <c r="V41" i="1"/>
  <c r="U41" i="1"/>
  <c r="V40" i="1"/>
  <c r="W40" i="1" s="1"/>
  <c r="W41" i="1" s="1"/>
  <c r="M40" i="1"/>
  <c r="U38" i="1"/>
  <c r="V37" i="1"/>
  <c r="U37" i="1"/>
  <c r="V36" i="1"/>
  <c r="W36" i="1" s="1"/>
  <c r="W37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V26" i="1"/>
  <c r="M26" i="1"/>
  <c r="V24" i="1"/>
  <c r="U24" i="1"/>
  <c r="U463" i="1" s="1"/>
  <c r="U23" i="1"/>
  <c r="W22" i="1"/>
  <c r="W23" i="1" s="1"/>
  <c r="V22" i="1"/>
  <c r="M22" i="1"/>
  <c r="H10" i="1"/>
  <c r="A9" i="1"/>
  <c r="J9" i="1" s="1"/>
  <c r="D7" i="1"/>
  <c r="N6" i="1"/>
  <c r="M2" i="1"/>
  <c r="W97" i="1" l="1"/>
  <c r="W32" i="1"/>
  <c r="W85" i="1"/>
  <c r="W114" i="1"/>
  <c r="W122" i="1"/>
  <c r="A10" i="1"/>
  <c r="B473" i="1"/>
  <c r="V464" i="1"/>
  <c r="V465" i="1"/>
  <c r="V38" i="1"/>
  <c r="V463" i="1" s="1"/>
  <c r="V42" i="1"/>
  <c r="V56" i="1"/>
  <c r="V86" i="1"/>
  <c r="V98" i="1"/>
  <c r="F473" i="1"/>
  <c r="V122" i="1"/>
  <c r="V153" i="1"/>
  <c r="W180" i="1"/>
  <c r="W254" i="1"/>
  <c r="W292" i="1"/>
  <c r="V298" i="1"/>
  <c r="V306" i="1"/>
  <c r="W304" i="1"/>
  <c r="W305" i="1" s="1"/>
  <c r="V305" i="1"/>
  <c r="V368" i="1"/>
  <c r="W366" i="1"/>
  <c r="W367" i="1" s="1"/>
  <c r="V367" i="1"/>
  <c r="V430" i="1"/>
  <c r="W423" i="1"/>
  <c r="W429" i="1" s="1"/>
  <c r="V429" i="1"/>
  <c r="F10" i="1"/>
  <c r="V55" i="1"/>
  <c r="V76" i="1"/>
  <c r="V85" i="1"/>
  <c r="V97" i="1"/>
  <c r="V131" i="1"/>
  <c r="V160" i="1"/>
  <c r="W156" i="1"/>
  <c r="W160" i="1" s="1"/>
  <c r="V161" i="1"/>
  <c r="V265" i="1"/>
  <c r="V266" i="1"/>
  <c r="W263" i="1"/>
  <c r="W265" i="1" s="1"/>
  <c r="L473" i="1"/>
  <c r="V292" i="1"/>
  <c r="V310" i="1"/>
  <c r="W308" i="1"/>
  <c r="W309" i="1" s="1"/>
  <c r="V309" i="1"/>
  <c r="W325" i="1"/>
  <c r="W329" i="1" s="1"/>
  <c r="V330" i="1"/>
  <c r="V356" i="1"/>
  <c r="V357" i="1"/>
  <c r="W343" i="1"/>
  <c r="W356" i="1" s="1"/>
  <c r="V373" i="1"/>
  <c r="W370" i="1"/>
  <c r="W373" i="1" s="1"/>
  <c r="V374" i="1"/>
  <c r="V434" i="1"/>
  <c r="V435" i="1"/>
  <c r="W432" i="1"/>
  <c r="W434" i="1" s="1"/>
  <c r="V33" i="1"/>
  <c r="H9" i="1"/>
  <c r="U467" i="1"/>
  <c r="V32" i="1"/>
  <c r="W52" i="1"/>
  <c r="W55" i="1" s="1"/>
  <c r="E473" i="1"/>
  <c r="V75" i="1"/>
  <c r="V115" i="1"/>
  <c r="V142" i="1"/>
  <c r="W234" i="1"/>
  <c r="W237" i="1" s="1"/>
  <c r="V238" i="1"/>
  <c r="N473" i="1"/>
  <c r="W313" i="1"/>
  <c r="W317" i="1" s="1"/>
  <c r="V318" i="1"/>
  <c r="W386" i="1"/>
  <c r="W393" i="1" s="1"/>
  <c r="V394" i="1"/>
  <c r="F9" i="1"/>
  <c r="C473" i="1"/>
  <c r="W100" i="1"/>
  <c r="W107" i="1" s="1"/>
  <c r="V108" i="1"/>
  <c r="W127" i="1"/>
  <c r="W130" i="1" s="1"/>
  <c r="V130" i="1"/>
  <c r="I473" i="1"/>
  <c r="V148" i="1"/>
  <c r="V149" i="1"/>
  <c r="V205" i="1"/>
  <c r="V209" i="1"/>
  <c r="W207" i="1"/>
  <c r="W208" i="1" s="1"/>
  <c r="V208" i="1"/>
  <c r="V23" i="1"/>
  <c r="W46" i="1"/>
  <c r="W48" i="1" s="1"/>
  <c r="V49" i="1"/>
  <c r="W59" i="1"/>
  <c r="W75" i="1" s="1"/>
  <c r="V123" i="1"/>
  <c r="H473" i="1"/>
  <c r="V143" i="1"/>
  <c r="W146" i="1"/>
  <c r="W148" i="1" s="1"/>
  <c r="V154" i="1"/>
  <c r="V180" i="1"/>
  <c r="V181" i="1"/>
  <c r="W211" i="1"/>
  <c r="W215" i="1" s="1"/>
  <c r="V216" i="1"/>
  <c r="V225" i="1"/>
  <c r="W227" i="1"/>
  <c r="W231" i="1" s="1"/>
  <c r="V232" i="1"/>
  <c r="V237" i="1"/>
  <c r="K473" i="1"/>
  <c r="V254" i="1"/>
  <c r="V302" i="1"/>
  <c r="W300" i="1"/>
  <c r="W301" i="1" s="1"/>
  <c r="V301" i="1"/>
  <c r="V317" i="1"/>
  <c r="V384" i="1"/>
  <c r="W189" i="1"/>
  <c r="W204" i="1" s="1"/>
  <c r="V204" i="1"/>
  <c r="V224" i="1"/>
  <c r="V255" i="1"/>
  <c r="V259" i="1"/>
  <c r="V276" i="1"/>
  <c r="V280" i="1"/>
  <c r="V293" i="1"/>
  <c r="V297" i="1"/>
  <c r="V322" i="1"/>
  <c r="V334" i="1"/>
  <c r="V340" i="1"/>
  <c r="W360" i="1"/>
  <c r="W363" i="1" s="1"/>
  <c r="V378" i="1"/>
  <c r="V383" i="1"/>
  <c r="V398" i="1"/>
  <c r="V402" i="1"/>
  <c r="V416" i="1"/>
  <c r="V420" i="1"/>
  <c r="W440" i="1"/>
  <c r="W441" i="1" s="1"/>
  <c r="W444" i="1"/>
  <c r="W446" i="1" s="1"/>
  <c r="P473" i="1"/>
  <c r="M473" i="1"/>
  <c r="Q473" i="1"/>
  <c r="V244" i="1"/>
  <c r="W454" i="1"/>
  <c r="W456" i="1" s="1"/>
  <c r="V462" i="1"/>
  <c r="J473" i="1"/>
  <c r="W218" i="1"/>
  <c r="W224" i="1" s="1"/>
  <c r="W240" i="1"/>
  <c r="W243" i="1" s="1"/>
  <c r="W257" i="1"/>
  <c r="W259" i="1" s="1"/>
  <c r="W295" i="1"/>
  <c r="W297" i="1" s="1"/>
  <c r="W320" i="1"/>
  <c r="W322" i="1" s="1"/>
  <c r="W338" i="1"/>
  <c r="W340" i="1" s="1"/>
  <c r="V341" i="1"/>
  <c r="W381" i="1"/>
  <c r="W383" i="1" s="1"/>
  <c r="W418" i="1"/>
  <c r="W420" i="1" s="1"/>
  <c r="W468" i="1" l="1"/>
  <c r="V466" i="1"/>
  <c r="V467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<sst xmlns="http://schemas.openxmlformats.org/spreadsheetml/2006/main" count="1692" uniqueCount="648">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</sst>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230</v>
      </c>
      <c r="V46" s="306">
        <f>IFERROR(IF(U46="",0,CEILING((U46/$H46),1)*$H46),"")</f>
        <v>237.60000000000002</v>
      </c>
      <c r="W46" s="37">
        <f>IFERROR(IF(V46=0,"",ROUNDUP(V46/H46,0)*0.02175),"")</f>
        <v>0.47849999999999998</v>
      </c>
      <c r="X46" s="57"/>
      <c r="Y46" s="58"/>
      <c r="AC46" s="59"/>
      <c r="AZ46" s="70" t="s">
        <v>1</v>
      </c>
    </row>
    <row r="47" spans="1:52" ht="27" customHeight="1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21.296296296296294</v>
      </c>
      <c r="V48" s="307">
        <f>IFERROR(V46/H46,"0")+IFERROR(V47/H47,"0")</f>
        <v>22</v>
      </c>
      <c r="W48" s="307">
        <f>IFERROR(IF(W46="",0,W46),"0")+IFERROR(IF(W47="",0,W47),"0")</f>
        <v>0.47849999999999998</v>
      </c>
      <c r="X48" s="308"/>
      <c r="Y48" s="308"/>
    </row>
    <row r="49" spans="1:5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230</v>
      </c>
      <c r="V49" s="307">
        <f>IFERROR(SUM(V46:V47),"0")</f>
        <v>237.60000000000002</v>
      </c>
      <c r="W49" s="38"/>
      <c r="X49" s="308"/>
      <c r="Y49" s="308"/>
    </row>
    <row r="50" spans="1:52" ht="16.5" customHeight="1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415</v>
      </c>
      <c r="V52" s="306">
        <f>IFERROR(IF(U52="",0,CEILING((U52/$H52),1)*$H52),"")</f>
        <v>421.20000000000005</v>
      </c>
      <c r="W52" s="37">
        <f>IFERROR(IF(V52=0,"",ROUNDUP(V52/H52,0)*0.02175),"")</f>
        <v>0.84824999999999995</v>
      </c>
      <c r="X52" s="57"/>
      <c r="Y52" s="58"/>
      <c r="AC52" s="59"/>
      <c r="AZ52" s="72" t="s">
        <v>1</v>
      </c>
    </row>
    <row r="53" spans="1:52" ht="27" customHeight="1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38.425925925925924</v>
      </c>
      <c r="V55" s="307">
        <f>IFERROR(V52/H52,"0")+IFERROR(V53/H53,"0")+IFERROR(V54/H54,"0")</f>
        <v>39</v>
      </c>
      <c r="W55" s="307">
        <f>IFERROR(IF(W52="",0,W52),"0")+IFERROR(IF(W53="",0,W53),"0")+IFERROR(IF(W54="",0,W54),"0")</f>
        <v>0.84824999999999995</v>
      </c>
      <c r="X55" s="308"/>
      <c r="Y55" s="308"/>
    </row>
    <row r="56" spans="1:5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415</v>
      </c>
      <c r="V56" s="307">
        <f>IFERROR(SUM(V52:V54),"0")</f>
        <v>421.20000000000005</v>
      </c>
      <c r="W56" s="38"/>
      <c r="X56" s="308"/>
      <c r="Y56" s="308"/>
    </row>
    <row r="57" spans="1:52" ht="16.5" customHeight="1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230</v>
      </c>
      <c r="V60" s="306">
        <f t="shared" si="2"/>
        <v>237.60000000000002</v>
      </c>
      <c r="W60" s="37">
        <f>IFERROR(IF(V60=0,"",ROUNDUP(V60/H60,0)*0.02175),"")</f>
        <v>0.47849999999999998</v>
      </c>
      <c r="X60" s="57"/>
      <c r="Y60" s="58"/>
      <c r="AC60" s="59"/>
      <c r="AZ60" s="76" t="s">
        <v>1</v>
      </c>
    </row>
    <row r="61" spans="1:52" ht="27" customHeight="1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230</v>
      </c>
      <c r="V61" s="306">
        <f t="shared" si="2"/>
        <v>237.60000000000002</v>
      </c>
      <c r="W61" s="37">
        <f>IFERROR(IF(V61=0,"",ROUNDUP(V61/H61,0)*0.02175),"")</f>
        <v>0.47849999999999998</v>
      </c>
      <c r="X61" s="57"/>
      <c r="Y61" s="58"/>
      <c r="AC61" s="59"/>
      <c r="AZ61" s="77" t="s">
        <v>1</v>
      </c>
    </row>
    <row r="62" spans="1:52" ht="16.5" customHeight="1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230</v>
      </c>
      <c r="V62" s="306">
        <f t="shared" si="2"/>
        <v>237.60000000000002</v>
      </c>
      <c r="W62" s="37">
        <f>IFERROR(IF(V62=0,"",ROUNDUP(V62/H62,0)*0.02175),"")</f>
        <v>0.47849999999999998</v>
      </c>
      <c r="X62" s="57"/>
      <c r="Y62" s="58"/>
      <c r="AC62" s="59"/>
      <c r="AZ62" s="78" t="s">
        <v>1</v>
      </c>
    </row>
    <row r="63" spans="1:52" ht="16.5" customHeight="1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230</v>
      </c>
      <c r="V63" s="306">
        <f t="shared" si="2"/>
        <v>237.60000000000002</v>
      </c>
      <c r="W63" s="37">
        <f>IFERROR(IF(V63=0,"",ROUNDUP(V63/H63,0)*0.02175),"")</f>
        <v>0.47849999999999998</v>
      </c>
      <c r="X63" s="57"/>
      <c r="Y63" s="58"/>
      <c r="AC63" s="59"/>
      <c r="AZ63" s="79" t="s">
        <v>1</v>
      </c>
    </row>
    <row r="64" spans="1:52" ht="27" customHeight="1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85.185185185185176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88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1.9139999999999999</v>
      </c>
      <c r="X75" s="308"/>
      <c r="Y75" s="308"/>
    </row>
    <row r="76" spans="1:5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920</v>
      </c>
      <c r="V76" s="307">
        <f>IFERROR(SUM(V59:V74),"0")</f>
        <v>950.40000000000009</v>
      </c>
      <c r="W76" s="38"/>
      <c r="X76" s="308"/>
      <c r="Y76" s="308"/>
    </row>
    <row r="77" spans="1:52" ht="14.25" customHeight="1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230</v>
      </c>
      <c r="V80" s="306">
        <f t="shared" si="4"/>
        <v>237.60000000000002</v>
      </c>
      <c r="W80" s="37">
        <f>IFERROR(IF(V80=0,"",ROUNDUP(V80/H80,0)*0.02175),"")</f>
        <v>0.47849999999999998</v>
      </c>
      <c r="X80" s="57"/>
      <c r="Y80" s="58"/>
      <c r="AC80" s="59"/>
      <c r="AZ80" s="93" t="s">
        <v>1</v>
      </c>
    </row>
    <row r="81" spans="1:52" ht="27" customHeight="1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21.296296296296294</v>
      </c>
      <c r="V85" s="307">
        <f>IFERROR(V78/H78,"0")+IFERROR(V79/H79,"0")+IFERROR(V80/H80,"0")+IFERROR(V81/H81,"0")+IFERROR(V82/H82,"0")+IFERROR(V83/H83,"0")+IFERROR(V84/H84,"0")</f>
        <v>22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0.47849999999999998</v>
      </c>
      <c r="X85" s="308"/>
      <c r="Y85" s="308"/>
    </row>
    <row r="86" spans="1:5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230</v>
      </c>
      <c r="V86" s="307">
        <f>IFERROR(SUM(V78:V84),"0")</f>
        <v>237.60000000000002</v>
      </c>
      <c r="W86" s="38"/>
      <c r="X86" s="308"/>
      <c r="Y86" s="308"/>
    </row>
    <row r="87" spans="1:52" ht="14.25" customHeight="1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1110</v>
      </c>
      <c r="V169" s="306">
        <f t="shared" si="8"/>
        <v>1111.2</v>
      </c>
      <c r="W169" s="37">
        <f>IFERROR(IF(V169=0,"",ROUNDUP(V169/H169,0)*0.00753),"")</f>
        <v>3.4863900000000001</v>
      </c>
      <c r="X169" s="57"/>
      <c r="Y169" s="58"/>
      <c r="AC169" s="59"/>
      <c r="AZ169" s="147" t="s">
        <v>1</v>
      </c>
    </row>
    <row r="170" spans="1:52" ht="27" customHeight="1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920</v>
      </c>
      <c r="V171" s="306">
        <f t="shared" si="8"/>
        <v>921.59999999999991</v>
      </c>
      <c r="W171" s="37">
        <f>IFERROR(IF(V171=0,"",ROUNDUP(V171/H171,0)*0.00753),"")</f>
        <v>2.8915199999999999</v>
      </c>
      <c r="X171" s="57"/>
      <c r="Y171" s="58"/>
      <c r="AC171" s="59"/>
      <c r="AZ171" s="149" t="s">
        <v>1</v>
      </c>
    </row>
    <row r="172" spans="1:52" ht="27" customHeight="1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775</v>
      </c>
      <c r="V175" s="306">
        <f t="shared" si="8"/>
        <v>775.19999999999993</v>
      </c>
      <c r="W175" s="37">
        <f t="shared" si="9"/>
        <v>2.4321900000000003</v>
      </c>
      <c r="X175" s="57"/>
      <c r="Y175" s="58"/>
      <c r="AC175" s="59"/>
      <c r="AZ175" s="153" t="s">
        <v>1</v>
      </c>
    </row>
    <row r="176" spans="1:52" ht="27" customHeight="1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370</v>
      </c>
      <c r="V176" s="306">
        <f t="shared" si="8"/>
        <v>372</v>
      </c>
      <c r="W176" s="37">
        <f t="shared" si="9"/>
        <v>1.1671500000000001</v>
      </c>
      <c r="X176" s="57"/>
      <c r="Y176" s="58"/>
      <c r="AC176" s="59"/>
      <c r="AZ176" s="154" t="s">
        <v>1</v>
      </c>
    </row>
    <row r="177" spans="1:52" ht="16.5" customHeight="1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1322.9166666666667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1325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9.9772499999999997</v>
      </c>
      <c r="X180" s="308"/>
      <c r="Y180" s="308"/>
    </row>
    <row r="181" spans="1:5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3175</v>
      </c>
      <c r="V181" s="307">
        <f>IFERROR(SUM(V163:V179),"0")</f>
        <v>3180</v>
      </c>
      <c r="W181" s="38"/>
      <c r="X181" s="308"/>
      <c r="Y181" s="308"/>
    </row>
    <row r="182" spans="1:52" ht="14.25" customHeight="1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190</v>
      </c>
      <c r="V184" s="306">
        <f>IFERROR(IF(U184="",0,CEILING((U184/$H184),1)*$H184),"")</f>
        <v>192</v>
      </c>
      <c r="W184" s="37">
        <f>IFERROR(IF(V184=0,"",ROUNDUP(V184/H184,0)*0.00753),"")</f>
        <v>0.60240000000000005</v>
      </c>
      <c r="X184" s="57"/>
      <c r="Y184" s="58"/>
      <c r="AC184" s="59"/>
      <c r="AZ184" s="159" t="s">
        <v>1</v>
      </c>
    </row>
    <row r="185" spans="1:5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79.166666666666671</v>
      </c>
      <c r="V185" s="307">
        <f>IFERROR(V183/H183,"0")+IFERROR(V184/H184,"0")</f>
        <v>80</v>
      </c>
      <c r="W185" s="307">
        <f>IFERROR(IF(W183="",0,W183),"0")+IFERROR(IF(W184="",0,W184),"0")</f>
        <v>0.60240000000000005</v>
      </c>
      <c r="X185" s="308"/>
      <c r="Y185" s="308"/>
    </row>
    <row r="186" spans="1:5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190</v>
      </c>
      <c r="V186" s="307">
        <f>IFERROR(SUM(V183:V184),"0")</f>
        <v>192</v>
      </c>
      <c r="W186" s="38"/>
      <c r="X186" s="308"/>
      <c r="Y186" s="308"/>
    </row>
    <row r="187" spans="1:52" ht="16.5" customHeight="1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330</v>
      </c>
      <c r="V269" s="306">
        <f>IFERROR(IF(U269="",0,CEILING((U269/$H269),1)*$H269),"")</f>
        <v>330.12</v>
      </c>
      <c r="W269" s="37">
        <f>IFERROR(IF(V269=0,"",ROUNDUP(V269/H269,0)*0.00753),"")</f>
        <v>0.98643000000000003</v>
      </c>
      <c r="X269" s="57"/>
      <c r="Y269" s="58"/>
      <c r="AC269" s="59"/>
      <c r="AZ269" s="208" t="s">
        <v>1</v>
      </c>
    </row>
    <row r="270" spans="1:52" ht="27" customHeight="1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130.95238095238096</v>
      </c>
      <c r="V271" s="307">
        <f>IFERROR(V268/H268,"0")+IFERROR(V269/H269,"0")+IFERROR(V270/H270,"0")</f>
        <v>131</v>
      </c>
      <c r="W271" s="307">
        <f>IFERROR(IF(W268="",0,W268),"0")+IFERROR(IF(W269="",0,W269),"0")+IFERROR(IF(W270="",0,W270),"0")</f>
        <v>0.98643000000000003</v>
      </c>
      <c r="X271" s="308"/>
      <c r="Y271" s="308"/>
    </row>
    <row r="272" spans="1:5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330</v>
      </c>
      <c r="V272" s="307">
        <f>IFERROR(SUM(V268:V270),"0")</f>
        <v>330.12</v>
      </c>
      <c r="W272" s="38"/>
      <c r="X272" s="308"/>
      <c r="Y272" s="308"/>
    </row>
    <row r="273" spans="1:52" ht="14.25" customHeight="1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2760</v>
      </c>
      <c r="V407" s="306">
        <f t="shared" si="18"/>
        <v>2761.44</v>
      </c>
      <c r="W407" s="37">
        <f>IFERROR(IF(V407=0,"",ROUNDUP(V407/H407,0)*0.01196),"")</f>
        <v>6.2550800000000004</v>
      </c>
      <c r="X407" s="57"/>
      <c r="Y407" s="58"/>
      <c r="AC407" s="59"/>
      <c r="AZ407" s="272" t="s">
        <v>1</v>
      </c>
    </row>
    <row r="408" spans="1:52" ht="27" customHeight="1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690</v>
      </c>
      <c r="V408" s="306">
        <f t="shared" si="18"/>
        <v>691.68000000000006</v>
      </c>
      <c r="W408" s="37">
        <f>IFERROR(IF(V408=0,"",ROUNDUP(V408/H408,0)*0.01196),"")</f>
        <v>1.5667599999999999</v>
      </c>
      <c r="X408" s="57"/>
      <c r="Y408" s="58"/>
      <c r="AC408" s="59"/>
      <c r="AZ408" s="273" t="s">
        <v>1</v>
      </c>
    </row>
    <row r="409" spans="1:52" ht="27" customHeight="1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1850</v>
      </c>
      <c r="V409" s="306">
        <f t="shared" si="18"/>
        <v>1853.2800000000002</v>
      </c>
      <c r="W409" s="37">
        <f>IFERROR(IF(V409=0,"",ROUNDUP(V409/H409,0)*0.01196),"")</f>
        <v>4.1979600000000001</v>
      </c>
      <c r="X409" s="57"/>
      <c r="Y409" s="58"/>
      <c r="AC409" s="59"/>
      <c r="AZ409" s="274" t="s">
        <v>1</v>
      </c>
    </row>
    <row r="410" spans="1:52" ht="27" customHeight="1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1003.7878787878789</v>
      </c>
      <c r="V415" s="307">
        <f>IFERROR(V406/H406,"0")+IFERROR(V407/H407,"0")+IFERROR(V408/H408,"0")+IFERROR(V409/H409,"0")+IFERROR(V410/H410,"0")+IFERROR(V411/H411,"0")+IFERROR(V412/H412,"0")+IFERROR(V413/H413,"0")+IFERROR(V414/H414,"0")</f>
        <v>1005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12.0198</v>
      </c>
      <c r="X415" s="308"/>
      <c r="Y415" s="308"/>
    </row>
    <row r="416" spans="1:5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5300</v>
      </c>
      <c r="V416" s="307">
        <f>IFERROR(SUM(V406:V414),"0")</f>
        <v>5306.4</v>
      </c>
      <c r="W416" s="38"/>
      <c r="X416" s="308"/>
      <c r="Y416" s="308"/>
    </row>
    <row r="417" spans="1:52" ht="14.25" customHeight="1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1750</v>
      </c>
      <c r="V418" s="306">
        <f>IFERROR(IF(U418="",0,CEILING((U418/$H418),1)*$H418),"")</f>
        <v>1752.96</v>
      </c>
      <c r="W418" s="37">
        <f>IFERROR(IF(V418=0,"",ROUNDUP(V418/H418,0)*0.01196),"")</f>
        <v>3.97072</v>
      </c>
      <c r="X418" s="57"/>
      <c r="Y418" s="58"/>
      <c r="AC418" s="59"/>
      <c r="AZ418" s="280" t="s">
        <v>1</v>
      </c>
    </row>
    <row r="419" spans="1:52" ht="16.5" customHeight="1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331.43939393939394</v>
      </c>
      <c r="V420" s="307">
        <f>IFERROR(V418/H418,"0")+IFERROR(V419/H419,"0")</f>
        <v>332</v>
      </c>
      <c r="W420" s="307">
        <f>IFERROR(IF(W418="",0,W418),"0")+IFERROR(IF(W419="",0,W419),"0")</f>
        <v>3.97072</v>
      </c>
      <c r="X420" s="308"/>
      <c r="Y420" s="308"/>
    </row>
    <row r="421" spans="1:5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1750</v>
      </c>
      <c r="V421" s="307">
        <f>IFERROR(SUM(V418:V419),"0")</f>
        <v>1752.96</v>
      </c>
      <c r="W421" s="38"/>
      <c r="X421" s="308"/>
      <c r="Y421" s="308"/>
    </row>
    <row r="422" spans="1:52" ht="14.25" customHeight="1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1930</v>
      </c>
      <c r="V423" s="306">
        <f t="shared" ref="V423:V428" si="19">IFERROR(IF(U423="",0,CEILING((U423/$H423),1)*$H423),"")</f>
        <v>1932.48</v>
      </c>
      <c r="W423" s="37">
        <f>IFERROR(IF(V423=0,"",ROUNDUP(V423/H423,0)*0.01196),"")</f>
        <v>4.3773600000000004</v>
      </c>
      <c r="X423" s="57"/>
      <c r="Y423" s="58"/>
      <c r="AC423" s="59"/>
      <c r="AZ423" s="282" t="s">
        <v>1</v>
      </c>
    </row>
    <row r="424" spans="1:52" ht="27" customHeight="1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1380</v>
      </c>
      <c r="V424" s="306">
        <f t="shared" si="19"/>
        <v>1383.3600000000001</v>
      </c>
      <c r="W424" s="37">
        <f>IFERROR(IF(V424=0,"",ROUNDUP(V424/H424,0)*0.01196),"")</f>
        <v>3.1335199999999999</v>
      </c>
      <c r="X424" s="57"/>
      <c r="Y424" s="58"/>
      <c r="AC424" s="59"/>
      <c r="AZ424" s="283" t="s">
        <v>1</v>
      </c>
    </row>
    <row r="425" spans="1:52" ht="27" customHeight="1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1470</v>
      </c>
      <c r="V425" s="306">
        <f t="shared" si="19"/>
        <v>1473.1200000000001</v>
      </c>
      <c r="W425" s="37">
        <f>IFERROR(IF(V425=0,"",ROUNDUP(V425/H425,0)*0.01196),"")</f>
        <v>3.33684</v>
      </c>
      <c r="X425" s="57"/>
      <c r="Y425" s="58"/>
      <c r="AC425" s="59"/>
      <c r="AZ425" s="284" t="s">
        <v>1</v>
      </c>
    </row>
    <row r="426" spans="1:52" ht="27" customHeight="1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905.30303030303025</v>
      </c>
      <c r="V429" s="307">
        <f>IFERROR(V423/H423,"0")+IFERROR(V424/H424,"0")+IFERROR(V425/H425,"0")+IFERROR(V426/H426,"0")+IFERROR(V427/H427,"0")+IFERROR(V428/H428,"0")</f>
        <v>907</v>
      </c>
      <c r="W429" s="307">
        <f>IFERROR(IF(W423="",0,W423),"0")+IFERROR(IF(W424="",0,W424),"0")+IFERROR(IF(W425="",0,W425),"0")+IFERROR(IF(W426="",0,W426),"0")+IFERROR(IF(W427="",0,W427),"0")+IFERROR(IF(W428="",0,W428),"0")</f>
        <v>10.847720000000001</v>
      </c>
      <c r="X429" s="308"/>
      <c r="Y429" s="308"/>
    </row>
    <row r="430" spans="1:5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4780</v>
      </c>
      <c r="V430" s="307">
        <f>IFERROR(SUM(V423:V428),"0")</f>
        <v>4788.96</v>
      </c>
      <c r="W430" s="38"/>
      <c r="X430" s="308"/>
      <c r="Y430" s="308"/>
    </row>
    <row r="431" spans="1:52" ht="14.25" customHeight="1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17320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17397.239999999998</v>
      </c>
      <c r="W463" s="38"/>
      <c r="X463" s="308"/>
      <c r="Y463" s="308"/>
    </row>
    <row r="464" spans="1:5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18562.454401154399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18643.967999999997</v>
      </c>
      <c r="W464" s="38"/>
      <c r="X464" s="308"/>
      <c r="Y464" s="308"/>
    </row>
    <row r="465" spans="1:28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35</v>
      </c>
      <c r="W465" s="38"/>
      <c r="X465" s="308"/>
      <c r="Y465" s="308"/>
    </row>
    <row r="466" spans="1:28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19437.454401154399</v>
      </c>
      <c r="V466" s="307">
        <f>GrossWeightTotalR+PalletQtyTotalR*25</f>
        <v>19518.967999999997</v>
      </c>
      <c r="W466" s="38"/>
      <c r="X466" s="308"/>
      <c r="Y466" s="308"/>
    </row>
    <row r="467" spans="1:28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3939.7697210197211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3951</v>
      </c>
      <c r="W467" s="38"/>
      <c r="X467" s="308"/>
      <c r="Y467" s="308"/>
    </row>
    <row r="468" spans="1:28" ht="14.25" customHeight="1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42.123570000000001</v>
      </c>
      <c r="X468" s="308"/>
      <c r="Y468" s="308"/>
    </row>
    <row r="469" spans="1:28" ht="13.5" customHeight="1" thickBot="1"/>
    <row r="470" spans="1:28" ht="27" customHeight="1" thickTop="1" thickBot="1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237.60000000000002</v>
      </c>
      <c r="D473" s="47">
        <f>IFERROR(V52*1,"0")+IFERROR(V53*1,"0")+IFERROR(V54*1,"0")</f>
        <v>421.20000000000005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1188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3372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330.12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11848.320000000002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604</v>
      </c>
      <c r="H1" s="53"/>
    </row>
    <row r="3" spans="2:8">
      <c r="B3" s="48" t="s">
        <v>605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14</v>
      </c>
      <c r="C6" s="48" t="s">
        <v>606</v>
      </c>
      <c r="D6" s="48" t="s">
        <v>607</v>
      </c>
      <c r="E6" s="48"/>
    </row>
    <row r="7" spans="2:8">
      <c r="B7" s="48" t="s">
        <v>608</v>
      </c>
      <c r="C7" s="48" t="s">
        <v>609</v>
      </c>
      <c r="D7" s="48" t="s">
        <v>610</v>
      </c>
      <c r="E7" s="48"/>
    </row>
    <row r="8" spans="2:8">
      <c r="B8" s="48" t="s">
        <v>611</v>
      </c>
      <c r="C8" s="48" t="s">
        <v>612</v>
      </c>
      <c r="D8" s="48" t="s">
        <v>613</v>
      </c>
      <c r="E8" s="48"/>
    </row>
    <row r="9" spans="2:8">
      <c r="B9" s="48" t="s">
        <v>614</v>
      </c>
      <c r="C9" s="48" t="s">
        <v>615</v>
      </c>
      <c r="D9" s="48" t="s">
        <v>616</v>
      </c>
      <c r="E9" s="48"/>
    </row>
    <row r="10" spans="2:8">
      <c r="B10" s="48" t="s">
        <v>617</v>
      </c>
      <c r="C10" s="48" t="s">
        <v>618</v>
      </c>
      <c r="D10" s="48" t="s">
        <v>619</v>
      </c>
      <c r="E10" s="48"/>
    </row>
    <row r="11" spans="2:8">
      <c r="B11" s="48" t="s">
        <v>620</v>
      </c>
      <c r="C11" s="48" t="s">
        <v>621</v>
      </c>
      <c r="D11" s="48" t="s">
        <v>622</v>
      </c>
      <c r="E11" s="48"/>
    </row>
    <row r="12" spans="2:8">
      <c r="B12" s="48" t="s">
        <v>623</v>
      </c>
      <c r="C12" s="48" t="s">
        <v>624</v>
      </c>
      <c r="D12" s="48" t="s">
        <v>625</v>
      </c>
      <c r="E12" s="48"/>
    </row>
    <row r="13" spans="2:8">
      <c r="B13" s="48" t="s">
        <v>626</v>
      </c>
      <c r="C13" s="48" t="s">
        <v>627</v>
      </c>
      <c r="D13" s="48" t="s">
        <v>628</v>
      </c>
      <c r="E13" s="48"/>
    </row>
    <row r="15" spans="2:8">
      <c r="B15" s="48" t="s">
        <v>629</v>
      </c>
      <c r="C15" s="48" t="s">
        <v>606</v>
      </c>
      <c r="D15" s="48"/>
      <c r="E15" s="48"/>
    </row>
    <row r="17" spans="2:5">
      <c r="B17" s="48" t="s">
        <v>630</v>
      </c>
      <c r="C17" s="48" t="s">
        <v>609</v>
      </c>
      <c r="D17" s="48"/>
      <c r="E17" s="48"/>
    </row>
    <row r="19" spans="2:5">
      <c r="B19" s="48" t="s">
        <v>631</v>
      </c>
      <c r="C19" s="48" t="s">
        <v>612</v>
      </c>
      <c r="D19" s="48"/>
      <c r="E19" s="48"/>
    </row>
    <row r="21" spans="2:5">
      <c r="B21" s="48" t="s">
        <v>632</v>
      </c>
      <c r="C21" s="48" t="s">
        <v>615</v>
      </c>
      <c r="D21" s="48"/>
      <c r="E21" s="48"/>
    </row>
    <row r="23" spans="2:5">
      <c r="B23" s="48" t="s">
        <v>633</v>
      </c>
      <c r="C23" s="48" t="s">
        <v>618</v>
      </c>
      <c r="D23" s="48"/>
      <c r="E23" s="48"/>
    </row>
    <row r="25" spans="2:5">
      <c r="B25" s="48" t="s">
        <v>634</v>
      </c>
      <c r="C25" s="48" t="s">
        <v>621</v>
      </c>
      <c r="D25" s="48"/>
      <c r="E25" s="48"/>
    </row>
    <row r="27" spans="2:5">
      <c r="B27" s="48" t="s">
        <v>635</v>
      </c>
      <c r="C27" s="48" t="s">
        <v>624</v>
      </c>
      <c r="D27" s="48"/>
      <c r="E27" s="48"/>
    </row>
    <row r="29" spans="2:5">
      <c r="B29" s="48" t="s">
        <v>636</v>
      </c>
      <c r="C29" s="48" t="s">
        <v>627</v>
      </c>
      <c r="D29" s="48"/>
      <c r="E29" s="48"/>
    </row>
    <row r="31" spans="2:5">
      <c r="B31" s="48" t="s">
        <v>637</v>
      </c>
      <c r="C31" s="48"/>
      <c r="D31" s="48"/>
      <c r="E31" s="48"/>
    </row>
    <row r="32" spans="2:5">
      <c r="B32" s="48" t="s">
        <v>638</v>
      </c>
      <c r="C32" s="48"/>
      <c r="D32" s="48"/>
      <c r="E32" s="48"/>
    </row>
    <row r="33" spans="2:5">
      <c r="B33" s="48" t="s">
        <v>639</v>
      </c>
      <c r="C33" s="48"/>
      <c r="D33" s="48"/>
      <c r="E33" s="48"/>
    </row>
    <row r="34" spans="2:5">
      <c r="B34" s="48" t="s">
        <v>640</v>
      </c>
      <c r="C34" s="48"/>
      <c r="D34" s="48"/>
      <c r="E34" s="48"/>
    </row>
    <row r="35" spans="2:5">
      <c r="B35" s="48" t="s">
        <v>641</v>
      </c>
      <c r="C35" s="48"/>
      <c r="D35" s="48"/>
      <c r="E35" s="48"/>
    </row>
    <row r="36" spans="2:5">
      <c r="B36" s="48" t="s">
        <v>642</v>
      </c>
      <c r="C36" s="48"/>
      <c r="D36" s="48"/>
      <c r="E36" s="48"/>
    </row>
    <row r="37" spans="2:5">
      <c r="B37" s="48" t="s">
        <v>643</v>
      </c>
      <c r="C37" s="48"/>
      <c r="D37" s="48"/>
      <c r="E37" s="48"/>
    </row>
    <row r="38" spans="2:5">
      <c r="B38" s="48" t="s">
        <v>644</v>
      </c>
      <c r="C38" s="48"/>
      <c r="D38" s="48"/>
      <c r="E38" s="48"/>
    </row>
    <row r="39" spans="2:5">
      <c r="B39" s="48" t="s">
        <v>645</v>
      </c>
      <c r="C39" s="48"/>
      <c r="D39" s="48"/>
      <c r="E39" s="48"/>
    </row>
    <row r="40" spans="2:5">
      <c r="B40" s="48" t="s">
        <v>646</v>
      </c>
      <c r="C40" s="48"/>
      <c r="D40" s="48"/>
      <c r="E40" s="48"/>
    </row>
    <row r="41" spans="2:5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2023-09-02T07:09:22Z</dcterms:modified>
</cp:coreProperties>
</file>