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6" i="1" l="1"/>
  <c r="U465" i="1"/>
  <c r="U464" i="1"/>
  <c r="U462" i="1"/>
  <c r="V461" i="1"/>
  <c r="U461" i="1"/>
  <c r="V460" i="1"/>
  <c r="M460" i="1"/>
  <c r="U457" i="1"/>
  <c r="U456" i="1"/>
  <c r="W455" i="1"/>
  <c r="V455" i="1"/>
  <c r="M455" i="1"/>
  <c r="V454" i="1"/>
  <c r="M454" i="1"/>
  <c r="U452" i="1"/>
  <c r="W451" i="1"/>
  <c r="V451" i="1"/>
  <c r="U451" i="1"/>
  <c r="V450" i="1"/>
  <c r="W450" i="1" s="1"/>
  <c r="M450" i="1"/>
  <c r="W449" i="1"/>
  <c r="V449" i="1"/>
  <c r="M449" i="1"/>
  <c r="V447" i="1"/>
  <c r="U447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M439" i="1"/>
  <c r="U435" i="1"/>
  <c r="U434" i="1"/>
  <c r="V433" i="1"/>
  <c r="W433" i="1" s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W424" i="1"/>
  <c r="V424" i="1"/>
  <c r="M424" i="1"/>
  <c r="V423" i="1"/>
  <c r="W423" i="1" s="1"/>
  <c r="M423" i="1"/>
  <c r="U421" i="1"/>
  <c r="U420" i="1"/>
  <c r="V419" i="1"/>
  <c r="M419" i="1"/>
  <c r="W418" i="1"/>
  <c r="V418" i="1"/>
  <c r="M418" i="1"/>
  <c r="U416" i="1"/>
  <c r="U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W388" i="1"/>
  <c r="V388" i="1"/>
  <c r="M388" i="1"/>
  <c r="W387" i="1"/>
  <c r="V387" i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W371" i="1"/>
  <c r="V371" i="1"/>
  <c r="M371" i="1"/>
  <c r="V370" i="1"/>
  <c r="M370" i="1"/>
  <c r="V368" i="1"/>
  <c r="U368" i="1"/>
  <c r="W367" i="1"/>
  <c r="V367" i="1"/>
  <c r="U367" i="1"/>
  <c r="V366" i="1"/>
  <c r="W366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W359" i="1"/>
  <c r="V359" i="1"/>
  <c r="M359" i="1"/>
  <c r="U357" i="1"/>
  <c r="U356" i="1"/>
  <c r="V355" i="1"/>
  <c r="W355" i="1" s="1"/>
  <c r="W354" i="1"/>
  <c r="V354" i="1"/>
  <c r="M354" i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M343" i="1"/>
  <c r="U341" i="1"/>
  <c r="U340" i="1"/>
  <c r="V339" i="1"/>
  <c r="M339" i="1"/>
  <c r="W338" i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M321" i="1"/>
  <c r="W320" i="1"/>
  <c r="V320" i="1"/>
  <c r="M320" i="1"/>
  <c r="U318" i="1"/>
  <c r="U317" i="1"/>
  <c r="W316" i="1"/>
  <c r="V316" i="1"/>
  <c r="M316" i="1"/>
  <c r="W315" i="1"/>
  <c r="V315" i="1"/>
  <c r="M315" i="1"/>
  <c r="V314" i="1"/>
  <c r="V318" i="1" s="1"/>
  <c r="M314" i="1"/>
  <c r="V313" i="1"/>
  <c r="M313" i="1"/>
  <c r="U310" i="1"/>
  <c r="U309" i="1"/>
  <c r="V308" i="1"/>
  <c r="W308" i="1" s="1"/>
  <c r="W309" i="1" s="1"/>
  <c r="M308" i="1"/>
  <c r="U306" i="1"/>
  <c r="U305" i="1"/>
  <c r="V304" i="1"/>
  <c r="M304" i="1"/>
  <c r="U302" i="1"/>
  <c r="U301" i="1"/>
  <c r="V300" i="1"/>
  <c r="V301" i="1" s="1"/>
  <c r="M300" i="1"/>
  <c r="V298" i="1"/>
  <c r="U298" i="1"/>
  <c r="W297" i="1"/>
  <c r="V297" i="1"/>
  <c r="U297" i="1"/>
  <c r="V296" i="1"/>
  <c r="W296" i="1" s="1"/>
  <c r="M296" i="1"/>
  <c r="W295" i="1"/>
  <c r="V295" i="1"/>
  <c r="M295" i="1"/>
  <c r="V293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V271" i="1"/>
  <c r="U271" i="1"/>
  <c r="W270" i="1"/>
  <c r="V270" i="1"/>
  <c r="M270" i="1"/>
  <c r="V269" i="1"/>
  <c r="W269" i="1" s="1"/>
  <c r="M269" i="1"/>
  <c r="W268" i="1"/>
  <c r="W271" i="1" s="1"/>
  <c r="V268" i="1"/>
  <c r="M268" i="1"/>
  <c r="U266" i="1"/>
  <c r="U265" i="1"/>
  <c r="V264" i="1"/>
  <c r="W264" i="1" s="1"/>
  <c r="M264" i="1"/>
  <c r="V263" i="1"/>
  <c r="M263" i="1"/>
  <c r="V260" i="1"/>
  <c r="U260" i="1"/>
  <c r="W259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M250" i="1"/>
  <c r="W249" i="1"/>
  <c r="V249" i="1"/>
  <c r="M249" i="1"/>
  <c r="W248" i="1"/>
  <c r="V248" i="1"/>
  <c r="M248" i="1"/>
  <c r="W247" i="1"/>
  <c r="W254" i="1" s="1"/>
  <c r="V247" i="1"/>
  <c r="M247" i="1"/>
  <c r="U244" i="1"/>
  <c r="U243" i="1"/>
  <c r="V242" i="1"/>
  <c r="V243" i="1" s="1"/>
  <c r="M242" i="1"/>
  <c r="V241" i="1"/>
  <c r="W241" i="1" s="1"/>
  <c r="M241" i="1"/>
  <c r="W240" i="1"/>
  <c r="V240" i="1"/>
  <c r="M240" i="1"/>
  <c r="U238" i="1"/>
  <c r="U237" i="1"/>
  <c r="W236" i="1"/>
  <c r="V236" i="1"/>
  <c r="M236" i="1"/>
  <c r="V235" i="1"/>
  <c r="W235" i="1" s="1"/>
  <c r="V234" i="1"/>
  <c r="W234" i="1" s="1"/>
  <c r="W237" i="1" s="1"/>
  <c r="U232" i="1"/>
  <c r="U231" i="1"/>
  <c r="W230" i="1"/>
  <c r="V230" i="1"/>
  <c r="M230" i="1"/>
  <c r="V229" i="1"/>
  <c r="V232" i="1" s="1"/>
  <c r="M229" i="1"/>
  <c r="V228" i="1"/>
  <c r="V231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V218" i="1"/>
  <c r="M218" i="1"/>
  <c r="U216" i="1"/>
  <c r="V215" i="1"/>
  <c r="U215" i="1"/>
  <c r="W214" i="1"/>
  <c r="V214" i="1"/>
  <c r="M214" i="1"/>
  <c r="V213" i="1"/>
  <c r="W213" i="1" s="1"/>
  <c r="M213" i="1"/>
  <c r="W212" i="1"/>
  <c r="V212" i="1"/>
  <c r="M212" i="1"/>
  <c r="V211" i="1"/>
  <c r="W211" i="1" s="1"/>
  <c r="M211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V205" i="1" s="1"/>
  <c r="M189" i="1"/>
  <c r="U186" i="1"/>
  <c r="U185" i="1"/>
  <c r="W184" i="1"/>
  <c r="V184" i="1"/>
  <c r="M184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W152" i="1"/>
  <c r="V152" i="1"/>
  <c r="M152" i="1"/>
  <c r="V151" i="1"/>
  <c r="V153" i="1" s="1"/>
  <c r="U149" i="1"/>
  <c r="U148" i="1"/>
  <c r="V147" i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M134" i="1"/>
  <c r="U131" i="1"/>
  <c r="U130" i="1"/>
  <c r="W129" i="1"/>
  <c r="V129" i="1"/>
  <c r="M129" i="1"/>
  <c r="V128" i="1"/>
  <c r="V131" i="1" s="1"/>
  <c r="M128" i="1"/>
  <c r="V127" i="1"/>
  <c r="M127" i="1"/>
  <c r="V123" i="1"/>
  <c r="U123" i="1"/>
  <c r="U122" i="1"/>
  <c r="V121" i="1"/>
  <c r="W121" i="1" s="1"/>
  <c r="M121" i="1"/>
  <c r="W120" i="1"/>
  <c r="V120" i="1"/>
  <c r="M120" i="1"/>
  <c r="V119" i="1"/>
  <c r="W119" i="1" s="1"/>
  <c r="M119" i="1"/>
  <c r="V118" i="1"/>
  <c r="M118" i="1"/>
  <c r="U115" i="1"/>
  <c r="U114" i="1"/>
  <c r="W113" i="1"/>
  <c r="V113" i="1"/>
  <c r="W112" i="1"/>
  <c r="V112" i="1"/>
  <c r="M112" i="1"/>
  <c r="V111" i="1"/>
  <c r="W111" i="1" s="1"/>
  <c r="M111" i="1"/>
  <c r="W110" i="1"/>
  <c r="W114" i="1" s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W88" i="1"/>
  <c r="V88" i="1"/>
  <c r="M88" i="1"/>
  <c r="U86" i="1"/>
  <c r="V85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W78" i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V61" i="1"/>
  <c r="V76" i="1" s="1"/>
  <c r="M61" i="1"/>
  <c r="V60" i="1"/>
  <c r="W60" i="1" s="1"/>
  <c r="M60" i="1"/>
  <c r="W59" i="1"/>
  <c r="V59" i="1"/>
  <c r="M59" i="1"/>
  <c r="U56" i="1"/>
  <c r="U55" i="1"/>
  <c r="W54" i="1"/>
  <c r="V54" i="1"/>
  <c r="V53" i="1"/>
  <c r="W53" i="1" s="1"/>
  <c r="M53" i="1"/>
  <c r="V52" i="1"/>
  <c r="W52" i="1" s="1"/>
  <c r="M52" i="1"/>
  <c r="U49" i="1"/>
  <c r="W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3" i="1" s="1"/>
  <c r="V23" i="1"/>
  <c r="U23" i="1"/>
  <c r="V22" i="1"/>
  <c r="V465" i="1" s="1"/>
  <c r="M22" i="1"/>
  <c r="H10" i="1"/>
  <c r="A10" i="1"/>
  <c r="J9" i="1"/>
  <c r="A9" i="1"/>
  <c r="H9" i="1" s="1"/>
  <c r="D7" i="1"/>
  <c r="N6" i="1"/>
  <c r="M2" i="1"/>
  <c r="V108" i="1" l="1"/>
  <c r="W100" i="1"/>
  <c r="W107" i="1" s="1"/>
  <c r="V161" i="1"/>
  <c r="W156" i="1"/>
  <c r="W160" i="1" s="1"/>
  <c r="V255" i="1"/>
  <c r="V266" i="1"/>
  <c r="W263" i="1"/>
  <c r="W265" i="1" s="1"/>
  <c r="V265" i="1"/>
  <c r="V394" i="1"/>
  <c r="W26" i="1"/>
  <c r="W32" i="1" s="1"/>
  <c r="V56" i="1"/>
  <c r="W97" i="1"/>
  <c r="V97" i="1"/>
  <c r="V122" i="1"/>
  <c r="V225" i="1"/>
  <c r="W229" i="1"/>
  <c r="V238" i="1"/>
  <c r="W242" i="1"/>
  <c r="W243" i="1" s="1"/>
  <c r="W314" i="1"/>
  <c r="V317" i="1"/>
  <c r="V330" i="1"/>
  <c r="W339" i="1"/>
  <c r="W340" i="1" s="1"/>
  <c r="V340" i="1"/>
  <c r="V341" i="1"/>
  <c r="W363" i="1"/>
  <c r="V373" i="1"/>
  <c r="W370" i="1"/>
  <c r="W373" i="1" s="1"/>
  <c r="W393" i="1"/>
  <c r="W419" i="1"/>
  <c r="W420" i="1" s="1"/>
  <c r="V421" i="1"/>
  <c r="E473" i="1"/>
  <c r="V143" i="1"/>
  <c r="V38" i="1"/>
  <c r="W61" i="1"/>
  <c r="W75" i="1" s="1"/>
  <c r="W128" i="1"/>
  <c r="W147" i="1"/>
  <c r="W148" i="1" s="1"/>
  <c r="I473" i="1"/>
  <c r="V149" i="1"/>
  <c r="V181" i="1"/>
  <c r="W224" i="1"/>
  <c r="F10" i="1"/>
  <c r="W35" i="1"/>
  <c r="W37" i="1" s="1"/>
  <c r="V86" i="1"/>
  <c r="F473" i="1"/>
  <c r="G473" i="1"/>
  <c r="V130" i="1"/>
  <c r="W127" i="1"/>
  <c r="W130" i="1" s="1"/>
  <c r="V180" i="1"/>
  <c r="V186" i="1"/>
  <c r="V216" i="1"/>
  <c r="W228" i="1"/>
  <c r="V254" i="1"/>
  <c r="V292" i="1"/>
  <c r="W304" i="1"/>
  <c r="W305" i="1" s="1"/>
  <c r="V305" i="1"/>
  <c r="V306" i="1"/>
  <c r="V309" i="1"/>
  <c r="W325" i="1"/>
  <c r="W329" i="1" s="1"/>
  <c r="V329" i="1"/>
  <c r="O473" i="1"/>
  <c r="V363" i="1"/>
  <c r="V393" i="1"/>
  <c r="V429" i="1"/>
  <c r="V446" i="1"/>
  <c r="W444" i="1"/>
  <c r="W446" i="1" s="1"/>
  <c r="L473" i="1"/>
  <c r="W55" i="1"/>
  <c r="W85" i="1"/>
  <c r="J473" i="1"/>
  <c r="V204" i="1"/>
  <c r="W189" i="1"/>
  <c r="W204" i="1" s="1"/>
  <c r="W300" i="1"/>
  <c r="W301" i="1" s="1"/>
  <c r="V302" i="1"/>
  <c r="V310" i="1"/>
  <c r="W321" i="1"/>
  <c r="W322" i="1" s="1"/>
  <c r="V322" i="1"/>
  <c r="V323" i="1"/>
  <c r="V364" i="1"/>
  <c r="V416" i="1"/>
  <c r="V430" i="1"/>
  <c r="D473" i="1"/>
  <c r="B473" i="1"/>
  <c r="V464" i="1"/>
  <c r="V466" i="1" s="1"/>
  <c r="V24" i="1"/>
  <c r="V160" i="1"/>
  <c r="W22" i="1"/>
  <c r="W23" i="1" s="1"/>
  <c r="V49" i="1"/>
  <c r="V114" i="1"/>
  <c r="V142" i="1"/>
  <c r="H473" i="1"/>
  <c r="V154" i="1"/>
  <c r="W163" i="1"/>
  <c r="W180" i="1" s="1"/>
  <c r="F9" i="1"/>
  <c r="V33" i="1"/>
  <c r="V48" i="1"/>
  <c r="V467" i="1" s="1"/>
  <c r="V55" i="1"/>
  <c r="V75" i="1"/>
  <c r="V98" i="1"/>
  <c r="V107" i="1"/>
  <c r="V115" i="1"/>
  <c r="W118" i="1"/>
  <c r="W122" i="1" s="1"/>
  <c r="W134" i="1"/>
  <c r="W142" i="1" s="1"/>
  <c r="V148" i="1"/>
  <c r="W151" i="1"/>
  <c r="W153" i="1" s="1"/>
  <c r="W183" i="1"/>
  <c r="W185" i="1" s="1"/>
  <c r="V209" i="1"/>
  <c r="V224" i="1"/>
  <c r="V237" i="1"/>
  <c r="V244" i="1"/>
  <c r="K473" i="1"/>
  <c r="V357" i="1"/>
  <c r="W343" i="1"/>
  <c r="W356" i="1" s="1"/>
  <c r="V356" i="1"/>
  <c r="V374" i="1"/>
  <c r="W407" i="1"/>
  <c r="W415" i="1" s="1"/>
  <c r="Q473" i="1"/>
  <c r="V415" i="1"/>
  <c r="V420" i="1"/>
  <c r="W429" i="1"/>
  <c r="V457" i="1"/>
  <c r="W454" i="1"/>
  <c r="W456" i="1" s="1"/>
  <c r="V456" i="1"/>
  <c r="M473" i="1"/>
  <c r="P473" i="1"/>
  <c r="V435" i="1"/>
  <c r="W432" i="1"/>
  <c r="W434" i="1" s="1"/>
  <c r="S473" i="1"/>
  <c r="V462" i="1"/>
  <c r="U467" i="1"/>
  <c r="C473" i="1"/>
  <c r="W215" i="1"/>
  <c r="W231" i="1"/>
  <c r="W292" i="1"/>
  <c r="N473" i="1"/>
  <c r="W313" i="1"/>
  <c r="W317" i="1" s="1"/>
  <c r="V434" i="1"/>
  <c r="R473" i="1"/>
  <c r="V441" i="1"/>
  <c r="V442" i="1"/>
  <c r="V452" i="1"/>
  <c r="W460" i="1"/>
  <c r="W461" i="1" s="1"/>
  <c r="V463" i="1" l="1"/>
  <c r="W468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<sst xmlns="http://schemas.openxmlformats.org/spreadsheetml/2006/main" count="1692" uniqueCount="648">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</sst>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C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50</v>
      </c>
      <c r="V46" s="306">
        <f>IFERROR(IF(U46="",0,CEILING((U46/$H46),1)*$H46),"")</f>
        <v>54</v>
      </c>
      <c r="W46" s="37">
        <f>IFERROR(IF(V46=0,"",ROUNDUP(V46/H46,0)*0.02175),"")</f>
        <v>0.10874999999999999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54.629629629629633</v>
      </c>
      <c r="V48" s="307">
        <f>IFERROR(V46/H46,"0")+IFERROR(V47/H47,"0")</f>
        <v>55</v>
      </c>
      <c r="W48" s="307">
        <f>IFERROR(IF(W46="",0,W46),"0")+IFERROR(IF(W47="",0,W47),"0")</f>
        <v>0.48524999999999996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185</v>
      </c>
      <c r="V49" s="307">
        <f>IFERROR(SUM(V46:V47),"0")</f>
        <v>189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585</v>
      </c>
      <c r="V53" s="306">
        <f>IFERROR(IF(U53="",0,CEILING((U53/$H53),1)*$H53),"")</f>
        <v>585</v>
      </c>
      <c r="W53" s="37">
        <f>IFERROR(IF(V53=0,"",ROUNDUP(V53/H53,0)*0.00937),"")</f>
        <v>1.2181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148.51851851851853</v>
      </c>
      <c r="V55" s="307">
        <f>IFERROR(V52/H52,"0")+IFERROR(V53/H53,"0")+IFERROR(V54/H54,"0")</f>
        <v>149</v>
      </c>
      <c r="W55" s="307">
        <f>IFERROR(IF(W52="",0,W52),"0")+IFERROR(IF(W53="",0,W53),"0")+IFERROR(IF(W54="",0,W54),"0")</f>
        <v>1.6313499999999999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785</v>
      </c>
      <c r="V56" s="307">
        <f>IFERROR(SUM(V52:V54),"0")</f>
        <v>790.2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120</v>
      </c>
      <c r="V60" s="306">
        <f t="shared" si="2"/>
        <v>129.60000000000002</v>
      </c>
      <c r="W60" s="37">
        <f>IFERROR(IF(V60=0,"",ROUNDUP(V60/H60,0)*0.02175),"")</f>
        <v>0.26100000000000001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350</v>
      </c>
      <c r="V61" s="306">
        <f t="shared" si="2"/>
        <v>356.40000000000003</v>
      </c>
      <c r="W61" s="37">
        <f>IFERROR(IF(V61=0,"",ROUNDUP(V61/H61,0)*0.02175),"")</f>
        <v>0.71775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20</v>
      </c>
      <c r="V64" s="306">
        <f t="shared" si="2"/>
        <v>21</v>
      </c>
      <c r="W64" s="37">
        <f>IFERROR(IF(V64=0,"",ROUNDUP(V64/H64,0)*0.00753),"")</f>
        <v>5.271E-2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120</v>
      </c>
      <c r="V65" s="306">
        <f t="shared" si="2"/>
        <v>120</v>
      </c>
      <c r="W65" s="37">
        <f t="shared" ref="W65:W70" si="3">IFERROR(IF(V65=0,"",ROUNDUP(V65/H65,0)*0.00937),"")</f>
        <v>0.28110000000000002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540</v>
      </c>
      <c r="V70" s="306">
        <f t="shared" si="2"/>
        <v>540</v>
      </c>
      <c r="W70" s="37">
        <f t="shared" si="3"/>
        <v>1.1244000000000001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90</v>
      </c>
      <c r="V71" s="306">
        <f t="shared" si="2"/>
        <v>91.800000000000011</v>
      </c>
      <c r="W71" s="37">
        <f>IFERROR(IF(V71=0,"",ROUNDUP(V71/H71,0)*0.00753),"")</f>
        <v>0.25602000000000003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292.5</v>
      </c>
      <c r="V73" s="306">
        <f t="shared" si="2"/>
        <v>292.5</v>
      </c>
      <c r="W73" s="37">
        <f>IFERROR(IF(V73=0,"",ROUNDUP(V73/H73,0)*0.00937),"")</f>
        <v>0.60904999999999998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298.51851851851853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301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3.3020299999999998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1532.5</v>
      </c>
      <c r="V76" s="307">
        <f>IFERROR(SUM(V59:V74),"0")</f>
        <v>1551.3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110</v>
      </c>
      <c r="V100" s="306">
        <f t="shared" ref="V100:V106" si="6">IFERROR(IF(U100="",0,CEILING((U100/$H100),1)*$H100),"")</f>
        <v>113.39999999999999</v>
      </c>
      <c r="W100" s="37">
        <f>IFERROR(IF(V100=0,"",ROUNDUP(V100/H100,0)*0.02175),"")</f>
        <v>0.30449999999999999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50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360</v>
      </c>
      <c r="V103" s="306">
        <f t="shared" si="6"/>
        <v>361.8</v>
      </c>
      <c r="W103" s="37">
        <f>IFERROR(IF(V103=0,"",ROUNDUP(V103/H103,0)*0.00753),"")</f>
        <v>1.00902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30</v>
      </c>
      <c r="V106" s="306">
        <f t="shared" si="6"/>
        <v>30</v>
      </c>
      <c r="W106" s="37">
        <f>IFERROR(IF(V106=0,"",ROUNDUP(V106/H106,0)*0.00753),"")</f>
        <v>7.5300000000000006E-2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163.0864197530864</v>
      </c>
      <c r="V107" s="307">
        <f>IFERROR(V100/H100,"0")+IFERROR(V101/H101,"0")+IFERROR(V102/H102,"0")+IFERROR(V103/H103,"0")+IFERROR(V104/H104,"0")+IFERROR(V105/H105,"0")+IFERROR(V106/H106,"0")</f>
        <v>165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1.5410699999999999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550</v>
      </c>
      <c r="V108" s="307">
        <f>IFERROR(SUM(V100:V106),"0")</f>
        <v>561.9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60</v>
      </c>
      <c r="V111" s="306">
        <f>IFERROR(IF(U111="",0,CEILING((U111/$H111),1)*$H111),"")</f>
        <v>64.8</v>
      </c>
      <c r="W111" s="37">
        <f>IFERROR(IF(V111=0,"",ROUNDUP(V111/H111,0)*0.02175),"")</f>
        <v>0.17399999999999999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7.4074074074074074</v>
      </c>
      <c r="V114" s="307">
        <f>IFERROR(V110/H110,"0")+IFERROR(V111/H111,"0")+IFERROR(V112/H112,"0")+IFERROR(V113/H113,"0")</f>
        <v>8</v>
      </c>
      <c r="W114" s="307">
        <f>IFERROR(IF(W110="",0,W110),"0")+IFERROR(IF(W111="",0,W111),"0")+IFERROR(IF(W112="",0,W112),"0")+IFERROR(IF(W113="",0,W113),"0")</f>
        <v>0.17399999999999999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60</v>
      </c>
      <c r="V115" s="307">
        <f>IFERROR(SUM(V110:V113),"0")</f>
        <v>64.8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450</v>
      </c>
      <c r="V118" s="306">
        <f>IFERROR(IF(U118="",0,CEILING((U118/$H118),1)*$H118),"")</f>
        <v>453.59999999999997</v>
      </c>
      <c r="W118" s="37">
        <f>IFERROR(IF(V118=0,"",ROUNDUP(V118/H118,0)*0.02175),"")</f>
        <v>1.218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450</v>
      </c>
      <c r="V120" s="306">
        <f>IFERROR(IF(U120="",0,CEILING((U120/$H120),1)*$H120),"")</f>
        <v>450.90000000000003</v>
      </c>
      <c r="W120" s="37">
        <f>IFERROR(IF(V120=0,"",ROUNDUP(V120/H120,0)*0.00753),"")</f>
        <v>1.2575100000000001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222.22222222222223</v>
      </c>
      <c r="V122" s="307">
        <f>IFERROR(V118/H118,"0")+IFERROR(V119/H119,"0")+IFERROR(V120/H120,"0")+IFERROR(V121/H121,"0")</f>
        <v>223</v>
      </c>
      <c r="W122" s="307">
        <f>IFERROR(IF(W118="",0,W118),"0")+IFERROR(IF(W119="",0,W119),"0")+IFERROR(IF(W120="",0,W120),"0")+IFERROR(IF(W121="",0,W121),"0")</f>
        <v>2.4755099999999999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900</v>
      </c>
      <c r="V123" s="307">
        <f>IFERROR(SUM(V118:V121),"0")</f>
        <v>904.5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150</v>
      </c>
      <c r="V134" s="306">
        <f t="shared" ref="V134:V141" si="7">IFERROR(IF(U134="",0,CEILING((U134/$H134),1)*$H134),"")</f>
        <v>151.20000000000002</v>
      </c>
      <c r="W134" s="37">
        <f>IFERROR(IF(V134=0,"",ROUNDUP(V134/H134,0)*0.00753),"")</f>
        <v>0.27107999999999999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140</v>
      </c>
      <c r="V137" s="306">
        <f t="shared" si="7"/>
        <v>140.70000000000002</v>
      </c>
      <c r="W137" s="37">
        <f>IFERROR(IF(V137=0,"",ROUNDUP(V137/H137,0)*0.00502),"")</f>
        <v>0.33634000000000003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105</v>
      </c>
      <c r="V139" s="306">
        <f t="shared" si="7"/>
        <v>105</v>
      </c>
      <c r="W139" s="37">
        <f>IFERROR(IF(V139=0,"",ROUNDUP(V139/H139,0)*0.00502),"")</f>
        <v>0.251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122.5</v>
      </c>
      <c r="V140" s="306">
        <f t="shared" si="7"/>
        <v>123.9</v>
      </c>
      <c r="W140" s="37">
        <f>IFERROR(IF(V140=0,"",ROUNDUP(V140/H140,0)*0.00502),"")</f>
        <v>0.29618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210.71428571428572</v>
      </c>
      <c r="V142" s="307">
        <f>IFERROR(V134/H134,"0")+IFERROR(V135/H135,"0")+IFERROR(V136/H136,"0")+IFERROR(V137/H137,"0")+IFERROR(V138/H138,"0")+IFERROR(V139/H139,"0")+IFERROR(V140/H140,"0")+IFERROR(V141/H141,"0")</f>
        <v>212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1.1546000000000001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517.5</v>
      </c>
      <c r="V143" s="307">
        <f>IFERROR(SUM(V134:V141),"0")</f>
        <v>520.80000000000007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30</v>
      </c>
      <c r="V146" s="306">
        <f>IFERROR(IF(U146="",0,CEILING((U146/$H146),1)*$H146),"")</f>
        <v>32.400000000000006</v>
      </c>
      <c r="W146" s="37">
        <f>IFERROR(IF(V146=0,"",ROUNDUP(V146/H146,0)*0.02175),"")</f>
        <v>6.5250000000000002E-2</v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2.7777777777777777</v>
      </c>
      <c r="V148" s="307">
        <f>IFERROR(V146/H146,"0")+IFERROR(V147/H147,"0")</f>
        <v>3.0000000000000004</v>
      </c>
      <c r="W148" s="307">
        <f>IFERROR(IF(W146="",0,W146),"0")+IFERROR(IF(W147="",0,W147),"0")</f>
        <v>6.5250000000000002E-2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30</v>
      </c>
      <c r="V149" s="307">
        <f>IFERROR(SUM(V146:V147),"0")</f>
        <v>32.400000000000006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80</v>
      </c>
      <c r="V156" s="306">
        <f>IFERROR(IF(U156="",0,CEILING((U156/$H156),1)*$H156),"")</f>
        <v>81</v>
      </c>
      <c r="W156" s="37">
        <f>IFERROR(IF(V156=0,"",ROUNDUP(V156/H156,0)*0.00937),"")</f>
        <v>0.14055000000000001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80</v>
      </c>
      <c r="V157" s="306">
        <f>IFERROR(IF(U157="",0,CEILING((U157/$H157),1)*$H157),"")</f>
        <v>81</v>
      </c>
      <c r="W157" s="37">
        <f>IFERROR(IF(V157=0,"",ROUNDUP(V157/H157,0)*0.00937),"")</f>
        <v>0.14055000000000001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120</v>
      </c>
      <c r="V158" s="306">
        <f>IFERROR(IF(U158="",0,CEILING((U158/$H158),1)*$H158),"")</f>
        <v>124.2</v>
      </c>
      <c r="W158" s="37">
        <f>IFERROR(IF(V158=0,"",ROUNDUP(V158/H158,0)*0.00937),"")</f>
        <v>0.21551000000000001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100</v>
      </c>
      <c r="V159" s="306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70.370370370370367</v>
      </c>
      <c r="V160" s="307">
        <f>IFERROR(V156/H156,"0")+IFERROR(V157/H157,"0")+IFERROR(V158/H158,"0")+IFERROR(V159/H159,"0")</f>
        <v>72</v>
      </c>
      <c r="W160" s="307">
        <f>IFERROR(IF(W156="",0,W156),"0")+IFERROR(IF(W157="",0,W157),"0")+IFERROR(IF(W158="",0,W158),"0")+IFERROR(IF(W159="",0,W159),"0")</f>
        <v>0.67464000000000002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380</v>
      </c>
      <c r="V161" s="307">
        <f>IFERROR(SUM(V156:V159),"0")</f>
        <v>388.8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250</v>
      </c>
      <c r="V164" s="306">
        <f t="shared" si="8"/>
        <v>257.39999999999998</v>
      </c>
      <c r="W164" s="37">
        <f>IFERROR(IF(V164=0,"",ROUNDUP(V164/H164,0)*0.02175),"")</f>
        <v>0.71775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480</v>
      </c>
      <c r="V169" s="306">
        <f t="shared" si="8"/>
        <v>480</v>
      </c>
      <c r="W169" s="37">
        <f>IFERROR(IF(V169=0,"",ROUNDUP(V169/H169,0)*0.00753),"")</f>
        <v>1.506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560</v>
      </c>
      <c r="V171" s="306">
        <f t="shared" si="8"/>
        <v>561.6</v>
      </c>
      <c r="W171" s="37">
        <f>IFERROR(IF(V171=0,"",ROUNDUP(V171/H171,0)*0.00753),"")</f>
        <v>1.7620200000000001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120</v>
      </c>
      <c r="V173" s="306">
        <f t="shared" si="8"/>
        <v>120</v>
      </c>
      <c r="W173" s="37">
        <f t="shared" ref="W173:W179" si="9">IFERROR(IF(V173=0,"",ROUNDUP(V173/H173,0)*0.00753),"")</f>
        <v>0.3765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480</v>
      </c>
      <c r="V175" s="306">
        <f t="shared" si="8"/>
        <v>480</v>
      </c>
      <c r="W175" s="37">
        <f t="shared" si="9"/>
        <v>1.506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100</v>
      </c>
      <c r="V178" s="306">
        <f t="shared" si="8"/>
        <v>100.8</v>
      </c>
      <c r="W178" s="37">
        <f t="shared" si="9"/>
        <v>0.31625999999999999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120</v>
      </c>
      <c r="V179" s="306">
        <f t="shared" si="8"/>
        <v>120</v>
      </c>
      <c r="W179" s="37">
        <f t="shared" si="9"/>
        <v>0.3765</v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807.05128205128199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809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6.5610299999999997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2110</v>
      </c>
      <c r="V181" s="307">
        <f>IFERROR(SUM(V163:V179),"0")</f>
        <v>2119.8000000000002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40</v>
      </c>
      <c r="V184" s="306">
        <f>IFERROR(IF(U184="",0,CEILING((U184/$H184),1)*$H184),"")</f>
        <v>40.799999999999997</v>
      </c>
      <c r="W184" s="37">
        <f>IFERROR(IF(V184=0,"",ROUNDUP(V184/H184,0)*0.00753),"")</f>
        <v>0.12801000000000001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16.666666666666668</v>
      </c>
      <c r="V185" s="307">
        <f>IFERROR(V183/H183,"0")+IFERROR(V184/H184,"0")</f>
        <v>17</v>
      </c>
      <c r="W185" s="307">
        <f>IFERROR(IF(W183="",0,W183),"0")+IFERROR(IF(W184="",0,W184),"0")</f>
        <v>0.12801000000000001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40</v>
      </c>
      <c r="V186" s="307">
        <f>IFERROR(SUM(V183:V184),"0")</f>
        <v>40.799999999999997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140</v>
      </c>
      <c r="V214" s="306">
        <f>IFERROR(IF(U214="",0,CEILING((U214/$H214),1)*$H214),"")</f>
        <v>140.70000000000002</v>
      </c>
      <c r="W214" s="37">
        <f>IFERROR(IF(V214=0,"",ROUNDUP(V214/H214,0)*0.00502),"")</f>
        <v>0.33634000000000003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66.666666666666657</v>
      </c>
      <c r="V215" s="307">
        <f>IFERROR(V211/H211,"0")+IFERROR(V212/H212,"0")+IFERROR(V213/H213,"0")+IFERROR(V214/H214,"0")</f>
        <v>67</v>
      </c>
      <c r="W215" s="307">
        <f>IFERROR(IF(W211="",0,W211),"0")+IFERROR(IF(W212="",0,W212),"0")+IFERROR(IF(W213="",0,W213),"0")+IFERROR(IF(W214="",0,W214),"0")</f>
        <v>0.33634000000000003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140</v>
      </c>
      <c r="V216" s="307">
        <f>IFERROR(SUM(V211:V214),"0")</f>
        <v>140.70000000000002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60</v>
      </c>
      <c r="V227" s="306">
        <f>IFERROR(IF(U227="",0,CEILING((U227/$H227),1)*$H227),"")</f>
        <v>67.2</v>
      </c>
      <c r="W227" s="37">
        <f>IFERROR(IF(V227=0,"",ROUNDUP(V227/H227,0)*0.02175),"")</f>
        <v>0.17399999999999999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400</v>
      </c>
      <c r="V228" s="306">
        <f>IFERROR(IF(U228="",0,CEILING((U228/$H228),1)*$H228),"")</f>
        <v>405.59999999999997</v>
      </c>
      <c r="W228" s="37">
        <f>IFERROR(IF(V228=0,"",ROUNDUP(V228/H228,0)*0.02175),"")</f>
        <v>1.131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30</v>
      </c>
      <c r="V229" s="306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61.996336996336993</v>
      </c>
      <c r="V231" s="307">
        <f>IFERROR(V227/H227,"0")+IFERROR(V228/H228,"0")+IFERROR(V229/H229,"0")+IFERROR(V230/H230,"0")</f>
        <v>64</v>
      </c>
      <c r="W231" s="307">
        <f>IFERROR(IF(W227="",0,W227),"0")+IFERROR(IF(W228="",0,W228),"0")+IFERROR(IF(W229="",0,W229),"0")+IFERROR(IF(W230="",0,W230),"0")</f>
        <v>1.3919999999999999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490</v>
      </c>
      <c r="V232" s="307">
        <f>IFERROR(SUM(V227:V230),"0")</f>
        <v>506.4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204</v>
      </c>
      <c r="V236" s="306">
        <f>IFERROR(IF(U236="",0,CEILING((U236/$H236),1)*$H236),"")</f>
        <v>204</v>
      </c>
      <c r="W236" s="37">
        <f>IFERROR(IF(V236=0,"",ROUNDUP(V236/H236,0)*0.00753),"")</f>
        <v>0.60240000000000005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80</v>
      </c>
      <c r="V237" s="307">
        <f>IFERROR(V234/H234,"0")+IFERROR(V235/H235,"0")+IFERROR(V236/H236,"0")</f>
        <v>80</v>
      </c>
      <c r="W237" s="307">
        <f>IFERROR(IF(W234="",0,W234),"0")+IFERROR(IF(W235="",0,W235),"0")+IFERROR(IF(W236="",0,W236),"0")</f>
        <v>0.60240000000000005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204</v>
      </c>
      <c r="V238" s="307">
        <f>IFERROR(SUM(V234:V236),"0")</f>
        <v>204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40</v>
      </c>
      <c r="V247" s="306">
        <f t="shared" ref="V247:V253" si="13">IFERROR(IF(U247="",0,CEILING((U247/$H247),1)*$H247),"")</f>
        <v>43.2</v>
      </c>
      <c r="W247" s="37">
        <f>IFERROR(IF(V247=0,"",ROUNDUP(V247/H247,0)*0.02175),"")</f>
        <v>8.6999999999999994E-2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3.7037037037037033</v>
      </c>
      <c r="V254" s="307">
        <f>IFERROR(V247/H247,"0")+IFERROR(V248/H248,"0")+IFERROR(V249/H249,"0")+IFERROR(V250/H250,"0")+IFERROR(V251/H251,"0")+IFERROR(V252/H252,"0")+IFERROR(V253/H253,"0")</f>
        <v>4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8.6999999999999994E-2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40</v>
      </c>
      <c r="V255" s="307">
        <f>IFERROR(SUM(V247:V253),"0")</f>
        <v>43.2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420.00000000000011</v>
      </c>
      <c r="V263" s="306">
        <f>IFERROR(IF(U263="",0,CEILING((U263/$H263),1)*$H263),"")</f>
        <v>420</v>
      </c>
      <c r="W263" s="37">
        <f>IFERROR(IF(V263=0,"",ROUNDUP(V263/H263,0)*0.00753),"")</f>
        <v>1.8825000000000001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18</v>
      </c>
      <c r="V264" s="306">
        <f>IFERROR(IF(U264="",0,CEILING((U264/$H264),1)*$H264),"")</f>
        <v>18</v>
      </c>
      <c r="W264" s="37">
        <f>IFERROR(IF(V264=0,"",ROUNDUP(V264/H264,0)*0.00753),"")</f>
        <v>7.5300000000000006E-2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260.00000000000011</v>
      </c>
      <c r="V265" s="307">
        <f>IFERROR(V263/H263,"0")+IFERROR(V264/H264,"0")</f>
        <v>260</v>
      </c>
      <c r="W265" s="307">
        <f>IFERROR(IF(W263="",0,W263),"0")+IFERROR(IF(W264="",0,W264),"0")</f>
        <v>1.9578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438.00000000000011</v>
      </c>
      <c r="V266" s="307">
        <f>IFERROR(SUM(V263:V264),"0")</f>
        <v>438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840</v>
      </c>
      <c r="V269" s="306">
        <f>IFERROR(IF(U269="",0,CEILING((U269/$H269),1)*$H269),"")</f>
        <v>841.68</v>
      </c>
      <c r="W269" s="37">
        <f>IFERROR(IF(V269=0,"",ROUNDUP(V269/H269,0)*0.00753),"")</f>
        <v>2.5150200000000003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336</v>
      </c>
      <c r="V270" s="306">
        <f>IFERROR(IF(U270="",0,CEILING((U270/$H270),1)*$H270),"")</f>
        <v>337.68</v>
      </c>
      <c r="W270" s="37">
        <f>IFERROR(IF(V270=0,"",ROUNDUP(V270/H270,0)*0.00753),"")</f>
        <v>1.00902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466.66666666666663</v>
      </c>
      <c r="V271" s="307">
        <f>IFERROR(V268/H268,"0")+IFERROR(V269/H269,"0")+IFERROR(V270/H270,"0")</f>
        <v>468</v>
      </c>
      <c r="W271" s="307">
        <f>IFERROR(IF(W268="",0,W268),"0")+IFERROR(IF(W269="",0,W269),"0")+IFERROR(IF(W270="",0,W270),"0")</f>
        <v>3.5240400000000003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1176</v>
      </c>
      <c r="V272" s="307">
        <f>IFERROR(SUM(V268:V270),"0")</f>
        <v>1179.3599999999999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26.6</v>
      </c>
      <c r="V274" s="306">
        <f>IFERROR(IF(U274="",0,CEILING((U274/$H274),1)*$H274),"")</f>
        <v>27.36</v>
      </c>
      <c r="W274" s="37">
        <f>IFERROR(IF(V274=0,"",ROUNDUP(V274/H274,0)*0.00753),"")</f>
        <v>9.0359999999999996E-2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11.666666666666668</v>
      </c>
      <c r="V275" s="307">
        <f>IFERROR(V274/H274,"0")</f>
        <v>12</v>
      </c>
      <c r="W275" s="307">
        <f>IFERROR(IF(W274="",0,W274),"0")</f>
        <v>9.0359999999999996E-2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26.6</v>
      </c>
      <c r="V276" s="307">
        <f>IFERROR(SUM(V274:V274),"0")</f>
        <v>27.36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17</v>
      </c>
      <c r="V278" s="306">
        <f>IFERROR(IF(U278="",0,CEILING((U278/$H278),1)*$H278),"")</f>
        <v>17.849999999999998</v>
      </c>
      <c r="W278" s="37">
        <f>IFERROR(IF(V278=0,"",ROUNDUP(V278/H278,0)*0.00753),"")</f>
        <v>5.271E-2</v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6.666666666666667</v>
      </c>
      <c r="V279" s="307">
        <f>IFERROR(V278/H278,"0")</f>
        <v>7</v>
      </c>
      <c r="W279" s="307">
        <f>IFERROR(IF(W278="",0,W278),"0")</f>
        <v>5.271E-2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17</v>
      </c>
      <c r="V280" s="307">
        <f>IFERROR(SUM(V278:V278),"0")</f>
        <v>17.849999999999998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2100</v>
      </c>
      <c r="V285" s="306">
        <f t="shared" si="14"/>
        <v>2100</v>
      </c>
      <c r="W285" s="37">
        <f>IFERROR(IF(V285=0,"",ROUNDUP(V285/H285,0)*0.02175),"")</f>
        <v>3.0449999999999999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1000</v>
      </c>
      <c r="V286" s="306">
        <f t="shared" si="14"/>
        <v>1005</v>
      </c>
      <c r="W286" s="37">
        <f>IFERROR(IF(V286=0,"",ROUNDUP(V286/H286,0)*0.02175),"")</f>
        <v>1.4572499999999999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1300</v>
      </c>
      <c r="V288" s="306">
        <f t="shared" si="14"/>
        <v>1305</v>
      </c>
      <c r="W288" s="37">
        <f>IFERROR(IF(V288=0,"",ROUNDUP(V288/H288,0)*0.02175),"")</f>
        <v>1.8922499999999998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60</v>
      </c>
      <c r="V290" s="306">
        <f t="shared" si="14"/>
        <v>60</v>
      </c>
      <c r="W290" s="37">
        <f>IFERROR(IF(V290=0,"",ROUNDUP(V290/H290,0)*0.00937),"")</f>
        <v>0.11244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305.33333333333337</v>
      </c>
      <c r="V292" s="307">
        <f>IFERROR(V284/H284,"0")+IFERROR(V285/H285,"0")+IFERROR(V286/H286,"0")+IFERROR(V287/H287,"0")+IFERROR(V288/H288,"0")+IFERROR(V289/H289,"0")+IFERROR(V290/H290,"0")+IFERROR(V291/H291,"0")</f>
        <v>306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6.5069400000000002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4460</v>
      </c>
      <c r="V293" s="307">
        <f>IFERROR(SUM(V284:V291),"0")</f>
        <v>4470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1400</v>
      </c>
      <c r="V295" s="306">
        <f>IFERROR(IF(U295="",0,CEILING((U295/$H295),1)*$H295),"")</f>
        <v>1410</v>
      </c>
      <c r="W295" s="37">
        <f>IFERROR(IF(V295=0,"",ROUNDUP(V295/H295,0)*0.02175),"")</f>
        <v>2.0444999999999998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93.333333333333329</v>
      </c>
      <c r="V297" s="307">
        <f>IFERROR(V295/H295,"0")+IFERROR(V296/H296,"0")</f>
        <v>94</v>
      </c>
      <c r="W297" s="307">
        <f>IFERROR(IF(W295="",0,W295),"0")+IFERROR(IF(W296="",0,W296),"0")</f>
        <v>2.0444999999999998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1400</v>
      </c>
      <c r="V298" s="307">
        <f>IFERROR(SUM(V295:V296),"0")</f>
        <v>1410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120</v>
      </c>
      <c r="V304" s="306">
        <f>IFERROR(IF(U304="",0,CEILING((U304/$H304),1)*$H304),"")</f>
        <v>124.8</v>
      </c>
      <c r="W304" s="37">
        <f>IFERROR(IF(V304=0,"",ROUNDUP(V304/H304,0)*0.02175),"")</f>
        <v>0.34799999999999998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15.384615384615385</v>
      </c>
      <c r="V305" s="307">
        <f>IFERROR(V304/H304,"0")</f>
        <v>16</v>
      </c>
      <c r="W305" s="307">
        <f>IFERROR(IF(W304="",0,W304),"0")</f>
        <v>0.34799999999999998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120</v>
      </c>
      <c r="V306" s="307">
        <f>IFERROR(SUM(V304:V304),"0")</f>
        <v>124.8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30</v>
      </c>
      <c r="V308" s="306">
        <f>IFERROR(IF(U308="",0,CEILING((U308/$H308),1)*$H308),"")</f>
        <v>31.2</v>
      </c>
      <c r="W308" s="37">
        <f>IFERROR(IF(V308=0,"",ROUNDUP(V308/H308,0)*0.02175),"")</f>
        <v>8.6999999999999994E-2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3.8461538461538463</v>
      </c>
      <c r="V309" s="307">
        <f>IFERROR(V308/H308,"0")</f>
        <v>4</v>
      </c>
      <c r="W309" s="307">
        <f>IFERROR(IF(W308="",0,W308),"0")</f>
        <v>8.6999999999999994E-2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30</v>
      </c>
      <c r="V310" s="307">
        <f>IFERROR(SUM(V308:V308),"0")</f>
        <v>31.2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50</v>
      </c>
      <c r="V313" s="306">
        <f>IFERROR(IF(U313="",0,CEILING((U313/$H313),1)*$H313),"")</f>
        <v>60</v>
      </c>
      <c r="W313" s="37">
        <f>IFERROR(IF(V313=0,"",ROUNDUP(V313/H313,0)*0.02175),"")</f>
        <v>0.10874999999999999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4.166666666666667</v>
      </c>
      <c r="V317" s="307">
        <f>IFERROR(V313/H313,"0")+IFERROR(V314/H314,"0")+IFERROR(V315/H315,"0")+IFERROR(V316/H316,"0")</f>
        <v>5</v>
      </c>
      <c r="W317" s="307">
        <f>IFERROR(IF(W313="",0,W313),"0")+IFERROR(IF(W314="",0,W314),"0")+IFERROR(IF(W315="",0,W315),"0")+IFERROR(IF(W316="",0,W316),"0")</f>
        <v>0.10874999999999999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50</v>
      </c>
      <c r="V318" s="307">
        <f>IFERROR(SUM(V313:V316),"0")</f>
        <v>60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8</v>
      </c>
      <c r="V328" s="306">
        <f>IFERROR(IF(U328="",0,CEILING((U328/$H328),1)*$H328),"")</f>
        <v>9.6</v>
      </c>
      <c r="W328" s="37">
        <f>IFERROR(IF(V328=0,"",ROUNDUP(V328/H328,0)*0.00753),"")</f>
        <v>3.0120000000000001E-2</v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3.3333333333333335</v>
      </c>
      <c r="V329" s="307">
        <f>IFERROR(V325/H325,"0")+IFERROR(V326/H326,"0")+IFERROR(V327/H327,"0")+IFERROR(V328/H328,"0")</f>
        <v>4</v>
      </c>
      <c r="W329" s="307">
        <f>IFERROR(IF(W325="",0,W325),"0")+IFERROR(IF(W326="",0,W326),"0")+IFERROR(IF(W327="",0,W327),"0")+IFERROR(IF(W328="",0,W328),"0")</f>
        <v>3.0120000000000001E-2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8</v>
      </c>
      <c r="V330" s="307">
        <f>IFERROR(SUM(V325:V328),"0")</f>
        <v>9.6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22.5</v>
      </c>
      <c r="V339" s="306">
        <f>IFERROR(IF(U339="",0,CEILING((U339/$H339),1)*$H339),"")</f>
        <v>24.3</v>
      </c>
      <c r="W339" s="37">
        <f>IFERROR(IF(V339=0,"",ROUNDUP(V339/H339,0)*0.00753),"")</f>
        <v>6.7769999999999997E-2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8.3333333333333321</v>
      </c>
      <c r="V340" s="307">
        <f>IFERROR(V338/H338,"0")+IFERROR(V339/H339,"0")</f>
        <v>9</v>
      </c>
      <c r="W340" s="307">
        <f>IFERROR(IF(W338="",0,W338),"0")+IFERROR(IF(W339="",0,W339),"0")</f>
        <v>6.7769999999999997E-2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22.5</v>
      </c>
      <c r="V341" s="307">
        <f>IFERROR(SUM(V338:V339),"0")</f>
        <v>24.3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100</v>
      </c>
      <c r="V343" s="306">
        <f t="shared" ref="V343:V355" si="15">IFERROR(IF(U343="",0,CEILING((U343/$H343),1)*$H343),"")</f>
        <v>100.80000000000001</v>
      </c>
      <c r="W343" s="37">
        <f>IFERROR(IF(V343=0,"",ROUNDUP(V343/H343,0)*0.00753),"")</f>
        <v>0.18071999999999999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120</v>
      </c>
      <c r="V345" s="306">
        <f t="shared" si="15"/>
        <v>121.80000000000001</v>
      </c>
      <c r="W345" s="37">
        <f>IFERROR(IF(V345=0,"",ROUNDUP(V345/H345,0)*0.00753),"")</f>
        <v>0.21837000000000001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175</v>
      </c>
      <c r="V348" s="306">
        <f t="shared" si="15"/>
        <v>176.4</v>
      </c>
      <c r="W348" s="37">
        <f t="shared" si="16"/>
        <v>0.42168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70</v>
      </c>
      <c r="V350" s="306">
        <f t="shared" si="15"/>
        <v>71.400000000000006</v>
      </c>
      <c r="W350" s="37">
        <f t="shared" si="16"/>
        <v>0.17068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105</v>
      </c>
      <c r="V354" s="306">
        <f t="shared" si="15"/>
        <v>105</v>
      </c>
      <c r="W354" s="37">
        <f t="shared" si="16"/>
        <v>0.251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219.04761904761904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221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1.2424499999999998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570</v>
      </c>
      <c r="V357" s="307">
        <f>IFERROR(SUM(V343:V355),"0")</f>
        <v>575.4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3</v>
      </c>
      <c r="V370" s="306">
        <f>IFERROR(IF(U370="",0,CEILING((U370/$H370),1)*$H370),"")</f>
        <v>3</v>
      </c>
      <c r="W370" s="37">
        <f>IFERROR(IF(V370=0,"",ROUNDUP(V370/H370,0)*0.00349),"")</f>
        <v>1.745E-2</v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5</v>
      </c>
      <c r="V373" s="307">
        <f>IFERROR(V370/H370,"0")+IFERROR(V371/H371,"0")+IFERROR(V372/H372,"0")</f>
        <v>5</v>
      </c>
      <c r="W373" s="307">
        <f>IFERROR(IF(W370="",0,W370),"0")+IFERROR(IF(W371="",0,W371),"0")+IFERROR(IF(W372="",0,W372),"0")</f>
        <v>1.745E-2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3</v>
      </c>
      <c r="V374" s="307">
        <f>IFERROR(SUM(V370:V372),"0")</f>
        <v>3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100</v>
      </c>
      <c r="V381" s="306">
        <f>IFERROR(IF(U381="",0,CEILING((U381/$H381),1)*$H381),"")</f>
        <v>104</v>
      </c>
      <c r="W381" s="37">
        <f>IFERROR(IF(V381=0,"",ROUNDUP(V381/H381,0)*0.01196),"")</f>
        <v>0.2392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19.23076923076923</v>
      </c>
      <c r="V383" s="307">
        <f>IFERROR(V381/H381,"0")+IFERROR(V382/H382,"0")</f>
        <v>20</v>
      </c>
      <c r="W383" s="307">
        <f>IFERROR(IF(W381="",0,W381),"0")+IFERROR(IF(W382="",0,W382),"0")</f>
        <v>0.2392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100</v>
      </c>
      <c r="V384" s="307">
        <f>IFERROR(SUM(V381:V382),"0")</f>
        <v>104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28</v>
      </c>
      <c r="V391" s="306">
        <f t="shared" si="17"/>
        <v>29.400000000000002</v>
      </c>
      <c r="W391" s="37">
        <f>IFERROR(IF(V391=0,"",ROUNDUP(V391/H391,0)*0.00502),"")</f>
        <v>7.0280000000000009E-2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13.333333333333332</v>
      </c>
      <c r="V393" s="307">
        <f>IFERROR(V386/H386,"0")+IFERROR(V387/H387,"0")+IFERROR(V388/H388,"0")+IFERROR(V389/H389,"0")+IFERROR(V390/H390,"0")+IFERROR(V391/H391,"0")+IFERROR(V392/H392,"0")</f>
        <v>14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7.0280000000000009E-2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28</v>
      </c>
      <c r="V394" s="307">
        <f>IFERROR(SUM(V386:V392),"0")</f>
        <v>29.400000000000002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3</v>
      </c>
      <c r="V396" s="306">
        <f>IFERROR(IF(U396="",0,CEILING((U396/$H396),1)*$H396),"")</f>
        <v>3</v>
      </c>
      <c r="W396" s="37">
        <f>IFERROR(IF(V396=0,"",ROUNDUP(V396/H396,0)*0.00349),"")</f>
        <v>1.745E-2</v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5</v>
      </c>
      <c r="V397" s="307">
        <f>IFERROR(V396/H396,"0")</f>
        <v>5</v>
      </c>
      <c r="W397" s="307">
        <f>IFERROR(IF(W396="",0,W396),"0")</f>
        <v>1.745E-2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3</v>
      </c>
      <c r="V398" s="307">
        <f>IFERROR(SUM(V396:V396),"0")</f>
        <v>3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13</v>
      </c>
      <c r="V400" s="306">
        <f>IFERROR(IF(U400="",0,CEILING((U400/$H400),1)*$H400),"")</f>
        <v>13</v>
      </c>
      <c r="W400" s="37">
        <f>IFERROR(IF(V400=0,"",ROUNDUP(V400/H400,0)*0.00673),"")</f>
        <v>6.7299999999999999E-2</v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10</v>
      </c>
      <c r="V401" s="307">
        <f>IFERROR(V400/H400,"0")</f>
        <v>10</v>
      </c>
      <c r="W401" s="307">
        <f>IFERROR(IF(W400="",0,W400),"0")</f>
        <v>6.7299999999999999E-2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13</v>
      </c>
      <c r="V402" s="307">
        <f>IFERROR(SUM(V400:V400),"0")</f>
        <v>13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150</v>
      </c>
      <c r="V407" s="306">
        <f t="shared" si="18"/>
        <v>153.12</v>
      </c>
      <c r="W407" s="37">
        <f>IFERROR(IF(V407=0,"",ROUNDUP(V407/H407,0)*0.01196),"")</f>
        <v>0.34683999999999998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20</v>
      </c>
      <c r="V408" s="306">
        <f t="shared" si="18"/>
        <v>21.12</v>
      </c>
      <c r="W408" s="37">
        <f>IFERROR(IF(V408=0,"",ROUNDUP(V408/H408,0)*0.01196),"")</f>
        <v>4.7840000000000001E-2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100</v>
      </c>
      <c r="V409" s="306">
        <f t="shared" si="18"/>
        <v>100.32000000000001</v>
      </c>
      <c r="W409" s="37">
        <f>IFERROR(IF(V409=0,"",ROUNDUP(V409/H409,0)*0.01196),"")</f>
        <v>0.22724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51.136363636363633</v>
      </c>
      <c r="V415" s="307">
        <f>IFERROR(V406/H406,"0")+IFERROR(V407/H407,"0")+IFERROR(V408/H408,"0")+IFERROR(V409/H409,"0")+IFERROR(V410/H410,"0")+IFERROR(V411/H411,"0")+IFERROR(V412/H412,"0")+IFERROR(V413/H413,"0")+IFERROR(V414/H414,"0")</f>
        <v>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0.62192000000000003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270</v>
      </c>
      <c r="V416" s="307">
        <f>IFERROR(SUM(V406:V414),"0")</f>
        <v>274.56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100</v>
      </c>
      <c r="V418" s="306">
        <f>IFERROR(IF(U418="",0,CEILING((U418/$H418),1)*$H418),"")</f>
        <v>100.32000000000001</v>
      </c>
      <c r="W418" s="37">
        <f>IFERROR(IF(V418=0,"",ROUNDUP(V418/H418,0)*0.01196),"")</f>
        <v>0.22724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18.939393939393938</v>
      </c>
      <c r="V420" s="307">
        <f>IFERROR(V418/H418,"0")+IFERROR(V419/H419,"0")</f>
        <v>19</v>
      </c>
      <c r="W420" s="307">
        <f>IFERROR(IF(W418="",0,W418),"0")+IFERROR(IF(W419="",0,W419),"0")</f>
        <v>0.22724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100</v>
      </c>
      <c r="V421" s="307">
        <f>IFERROR(SUM(V418:V419),"0")</f>
        <v>100.32000000000001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50</v>
      </c>
      <c r="V424" s="306">
        <f t="shared" si="19"/>
        <v>52.800000000000004</v>
      </c>
      <c r="W424" s="37">
        <f>IFERROR(IF(V424=0,"",ROUNDUP(V424/H424,0)*0.01196),"")</f>
        <v>0.1196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28.409090909090907</v>
      </c>
      <c r="V429" s="307">
        <f>IFERROR(V423/H423,"0")+IFERROR(V424/H424,"0")+IFERROR(V425/H425,"0")+IFERROR(V426/H426,"0")+IFERROR(V427/H427,"0")+IFERROR(V428/H428,"0")</f>
        <v>29</v>
      </c>
      <c r="W429" s="307">
        <f>IFERROR(IF(W423="",0,W423),"0")+IFERROR(IF(W424="",0,W424),"0")+IFERROR(IF(W425="",0,W425),"0")+IFERROR(IF(W426="",0,W426),"0")+IFERROR(IF(W427="",0,W427),"0")+IFERROR(IF(W428="",0,W428),"0")</f>
        <v>0.34683999999999998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150</v>
      </c>
      <c r="V430" s="307">
        <f>IFERROR(SUM(V423:V428),"0")</f>
        <v>153.12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500</v>
      </c>
      <c r="V460" s="306">
        <f>IFERROR(IF(U460="",0,CEILING((U460/$H460),1)*$H460),"")</f>
        <v>507</v>
      </c>
      <c r="W460" s="37">
        <f>IFERROR(IF(V460=0,"",ROUNDUP(V460/H460,0)*0.02175),"")</f>
        <v>1.4137499999999998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64.102564102564102</v>
      </c>
      <c r="V461" s="307">
        <f>IFERROR(V460/H460,"0")</f>
        <v>65</v>
      </c>
      <c r="W461" s="307">
        <f>IFERROR(IF(W460="",0,W460),"0")</f>
        <v>1.4137499999999998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500</v>
      </c>
      <c r="V462" s="307">
        <f>IFERROR(SUM(V460:V460),"0")</f>
        <v>507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17449.099999999999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17613.870000000003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18713.455408295406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18887.937000000009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19588.455408295406</v>
      </c>
      <c r="V466" s="307">
        <f>GrossWeightTotalR+PalletQtyTotalR*25</f>
        <v>19762.937000000009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3827.2597094263765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3854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39.69234999999999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189</v>
      </c>
      <c r="D473" s="47">
        <f>IFERROR(V52*1,"0")+IFERROR(V53*1,"0")+IFERROR(V54*1,"0")</f>
        <v>790.2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2178.0000000000005</v>
      </c>
      <c r="F473" s="47">
        <f>IFERROR(V118*1,"0")+IFERROR(V119*1,"0")+IFERROR(V120*1,"0")+IFERROR(V121*1,"0")</f>
        <v>904.5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520.80000000000007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2581.8000000000002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851.1</v>
      </c>
      <c r="K473" s="47">
        <f>IFERROR(V247*1,"0")+IFERROR(V248*1,"0")+IFERROR(V249*1,"0")+IFERROR(V250*1,"0")+IFERROR(V251*1,"0")+IFERROR(V252*1,"0")+IFERROR(V253*1,"0")+IFERROR(V257*1,"0")+IFERROR(V258*1,"0")</f>
        <v>43.2</v>
      </c>
      <c r="L473" s="47">
        <f>IFERROR(V263*1,"0")+IFERROR(V264*1,"0")+IFERROR(V268*1,"0")+IFERROR(V269*1,"0")+IFERROR(V270*1,"0")+IFERROR(V274*1,"0")+IFERROR(V278*1,"0")</f>
        <v>1662.5699999999997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6036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69.599999999999994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602.70000000000005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149.4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528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507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2023-09-01T10:02:10Z</dcterms:modified>
</cp:coreProperties>
</file>