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U421" i="1"/>
  <c r="W420" i="1"/>
  <c r="V420" i="1"/>
  <c r="U420" i="1"/>
  <c r="V419" i="1"/>
  <c r="W419" i="1" s="1"/>
  <c r="M419" i="1"/>
  <c r="W418" i="1"/>
  <c r="V418" i="1"/>
  <c r="M418" i="1"/>
  <c r="U416" i="1"/>
  <c r="U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W388" i="1"/>
  <c r="V388" i="1"/>
  <c r="M388" i="1"/>
  <c r="W387" i="1"/>
  <c r="V387" i="1"/>
  <c r="V393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W371" i="1"/>
  <c r="V371" i="1"/>
  <c r="V374" i="1" s="1"/>
  <c r="M371" i="1"/>
  <c r="V370" i="1"/>
  <c r="M370" i="1"/>
  <c r="V368" i="1"/>
  <c r="U368" i="1"/>
  <c r="W367" i="1"/>
  <c r="V367" i="1"/>
  <c r="U367" i="1"/>
  <c r="V366" i="1"/>
  <c r="W366" i="1" s="1"/>
  <c r="M366" i="1"/>
  <c r="V364" i="1"/>
  <c r="U364" i="1"/>
  <c r="U363" i="1"/>
  <c r="V362" i="1"/>
  <c r="W362" i="1" s="1"/>
  <c r="M362" i="1"/>
  <c r="W361" i="1"/>
  <c r="V361" i="1"/>
  <c r="M361" i="1"/>
  <c r="V360" i="1"/>
  <c r="W360" i="1" s="1"/>
  <c r="M360" i="1"/>
  <c r="W359" i="1"/>
  <c r="W363" i="1" s="1"/>
  <c r="V359" i="1"/>
  <c r="M359" i="1"/>
  <c r="U357" i="1"/>
  <c r="U356" i="1"/>
  <c r="W355" i="1"/>
  <c r="V355" i="1"/>
  <c r="W354" i="1"/>
  <c r="V354" i="1"/>
  <c r="M354" i="1"/>
  <c r="W353" i="1"/>
  <c r="V353" i="1"/>
  <c r="M353" i="1"/>
  <c r="W352" i="1"/>
  <c r="V352" i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V339" i="1"/>
  <c r="W339" i="1" s="1"/>
  <c r="W340" i="1" s="1"/>
  <c r="M339" i="1"/>
  <c r="W338" i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W322" i="1" s="1"/>
  <c r="M321" i="1"/>
  <c r="W320" i="1"/>
  <c r="V320" i="1"/>
  <c r="M320" i="1"/>
  <c r="U318" i="1"/>
  <c r="U317" i="1"/>
  <c r="W316" i="1"/>
  <c r="V316" i="1"/>
  <c r="M316" i="1"/>
  <c r="W315" i="1"/>
  <c r="V315" i="1"/>
  <c r="M315" i="1"/>
  <c r="V314" i="1"/>
  <c r="V318" i="1" s="1"/>
  <c r="M314" i="1"/>
  <c r="V313" i="1"/>
  <c r="M313" i="1"/>
  <c r="V310" i="1"/>
  <c r="U310" i="1"/>
  <c r="U309" i="1"/>
  <c r="V308" i="1"/>
  <c r="W308" i="1" s="1"/>
  <c r="W309" i="1" s="1"/>
  <c r="M308" i="1"/>
  <c r="U306" i="1"/>
  <c r="U305" i="1"/>
  <c r="V304" i="1"/>
  <c r="W304" i="1" s="1"/>
  <c r="W305" i="1" s="1"/>
  <c r="M304" i="1"/>
  <c r="U302" i="1"/>
  <c r="W301" i="1"/>
  <c r="V301" i="1"/>
  <c r="U301" i="1"/>
  <c r="V300" i="1"/>
  <c r="W300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V271" i="1"/>
  <c r="U271" i="1"/>
  <c r="W270" i="1"/>
  <c r="V270" i="1"/>
  <c r="M270" i="1"/>
  <c r="V269" i="1"/>
  <c r="W269" i="1" s="1"/>
  <c r="M269" i="1"/>
  <c r="W268" i="1"/>
  <c r="V268" i="1"/>
  <c r="M268" i="1"/>
  <c r="U266" i="1"/>
  <c r="U265" i="1"/>
  <c r="W264" i="1"/>
  <c r="V264" i="1"/>
  <c r="M264" i="1"/>
  <c r="V263" i="1"/>
  <c r="M263" i="1"/>
  <c r="V260" i="1"/>
  <c r="U260" i="1"/>
  <c r="V259" i="1"/>
  <c r="U259" i="1"/>
  <c r="V258" i="1"/>
  <c r="W258" i="1" s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M250" i="1"/>
  <c r="W249" i="1"/>
  <c r="V249" i="1"/>
  <c r="M249" i="1"/>
  <c r="W248" i="1"/>
  <c r="V248" i="1"/>
  <c r="M248" i="1"/>
  <c r="W247" i="1"/>
  <c r="V247" i="1"/>
  <c r="V255" i="1" s="1"/>
  <c r="M247" i="1"/>
  <c r="U244" i="1"/>
  <c r="U243" i="1"/>
  <c r="V242" i="1"/>
  <c r="V243" i="1" s="1"/>
  <c r="M242" i="1"/>
  <c r="V241" i="1"/>
  <c r="W241" i="1" s="1"/>
  <c r="M241" i="1"/>
  <c r="W240" i="1"/>
  <c r="V240" i="1"/>
  <c r="M240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W229" i="1"/>
  <c r="V229" i="1"/>
  <c r="M229" i="1"/>
  <c r="V228" i="1"/>
  <c r="V232" i="1" s="1"/>
  <c r="M228" i="1"/>
  <c r="V227" i="1"/>
  <c r="W227" i="1" s="1"/>
  <c r="M227" i="1"/>
  <c r="V225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M212" i="1"/>
  <c r="V211" i="1"/>
  <c r="W211" i="1" s="1"/>
  <c r="M211" i="1"/>
  <c r="V209" i="1"/>
  <c r="U209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M189" i="1"/>
  <c r="U186" i="1"/>
  <c r="U185" i="1"/>
  <c r="W184" i="1"/>
  <c r="V184" i="1"/>
  <c r="M184" i="1"/>
  <c r="W183" i="1"/>
  <c r="W185" i="1" s="1"/>
  <c r="V183" i="1"/>
  <c r="V185" i="1" s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V163" i="1"/>
  <c r="M163" i="1"/>
  <c r="U161" i="1"/>
  <c r="V160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W152" i="1"/>
  <c r="V152" i="1"/>
  <c r="M152" i="1"/>
  <c r="W151" i="1"/>
  <c r="W153" i="1" s="1"/>
  <c r="V151" i="1"/>
  <c r="V153" i="1" s="1"/>
  <c r="U149" i="1"/>
  <c r="W148" i="1"/>
  <c r="V148" i="1"/>
  <c r="U148" i="1"/>
  <c r="V147" i="1"/>
  <c r="W147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W134" i="1"/>
  <c r="W142" i="1" s="1"/>
  <c r="V134" i="1"/>
  <c r="V142" i="1" s="1"/>
  <c r="M134" i="1"/>
  <c r="U131" i="1"/>
  <c r="U130" i="1"/>
  <c r="W129" i="1"/>
  <c r="V129" i="1"/>
  <c r="M129" i="1"/>
  <c r="V128" i="1"/>
  <c r="W128" i="1" s="1"/>
  <c r="M128" i="1"/>
  <c r="V127" i="1"/>
  <c r="M127" i="1"/>
  <c r="U123" i="1"/>
  <c r="V122" i="1"/>
  <c r="U122" i="1"/>
  <c r="V121" i="1"/>
  <c r="W121" i="1" s="1"/>
  <c r="M121" i="1"/>
  <c r="W120" i="1"/>
  <c r="V120" i="1"/>
  <c r="M120" i="1"/>
  <c r="W119" i="1"/>
  <c r="V119" i="1"/>
  <c r="M119" i="1"/>
  <c r="V118" i="1"/>
  <c r="M118" i="1"/>
  <c r="U115" i="1"/>
  <c r="U114" i="1"/>
  <c r="V113" i="1"/>
  <c r="W113" i="1" s="1"/>
  <c r="W112" i="1"/>
  <c r="V112" i="1"/>
  <c r="M112" i="1"/>
  <c r="W111" i="1"/>
  <c r="V111" i="1"/>
  <c r="M111" i="1"/>
  <c r="V110" i="1"/>
  <c r="M110" i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M101" i="1"/>
  <c r="V100" i="1"/>
  <c r="V98" i="1"/>
  <c r="U98" i="1"/>
  <c r="U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V97" i="1" s="1"/>
  <c r="M88" i="1"/>
  <c r="U86" i="1"/>
  <c r="U85" i="1"/>
  <c r="W84" i="1"/>
  <c r="V84" i="1"/>
  <c r="M84" i="1"/>
  <c r="W83" i="1"/>
  <c r="V83" i="1"/>
  <c r="M83" i="1"/>
  <c r="V82" i="1"/>
  <c r="W82" i="1" s="1"/>
  <c r="W81" i="1"/>
  <c r="V81" i="1"/>
  <c r="V80" i="1"/>
  <c r="W80" i="1" s="1"/>
  <c r="M80" i="1"/>
  <c r="V79" i="1"/>
  <c r="W79" i="1" s="1"/>
  <c r="W78" i="1"/>
  <c r="V78" i="1"/>
  <c r="M78" i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M60" i="1"/>
  <c r="W59" i="1"/>
  <c r="V59" i="1"/>
  <c r="V76" i="1" s="1"/>
  <c r="M59" i="1"/>
  <c r="U56" i="1"/>
  <c r="U55" i="1"/>
  <c r="W54" i="1"/>
  <c r="V54" i="1"/>
  <c r="V53" i="1"/>
  <c r="M53" i="1"/>
  <c r="V52" i="1"/>
  <c r="W52" i="1" s="1"/>
  <c r="M52" i="1"/>
  <c r="V49" i="1"/>
  <c r="U49" i="1"/>
  <c r="V48" i="1"/>
  <c r="U48" i="1"/>
  <c r="V47" i="1"/>
  <c r="W47" i="1" s="1"/>
  <c r="M47" i="1"/>
  <c r="W46" i="1"/>
  <c r="W48" i="1" s="1"/>
  <c r="V46" i="1"/>
  <c r="C473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M26" i="1"/>
  <c r="U24" i="1"/>
  <c r="U463" i="1" s="1"/>
  <c r="U23" i="1"/>
  <c r="V22" i="1"/>
  <c r="M22" i="1"/>
  <c r="H10" i="1"/>
  <c r="A9" i="1"/>
  <c r="D7" i="1"/>
  <c r="N6" i="1"/>
  <c r="M2" i="1"/>
  <c r="W85" i="1" l="1"/>
  <c r="V107" i="1"/>
  <c r="W101" i="1"/>
  <c r="V143" i="1"/>
  <c r="V216" i="1"/>
  <c r="V215" i="1"/>
  <c r="W212" i="1"/>
  <c r="B473" i="1"/>
  <c r="V464" i="1"/>
  <c r="V23" i="1"/>
  <c r="V465" i="1"/>
  <c r="V24" i="1"/>
  <c r="W22" i="1"/>
  <c r="W23" i="1" s="1"/>
  <c r="D473" i="1"/>
  <c r="W53" i="1"/>
  <c r="W55" i="1" s="1"/>
  <c r="W75" i="1"/>
  <c r="W97" i="1"/>
  <c r="V108" i="1"/>
  <c r="V114" i="1"/>
  <c r="V115" i="1"/>
  <c r="W110" i="1"/>
  <c r="W114" i="1" s="1"/>
  <c r="F473" i="1"/>
  <c r="V123" i="1"/>
  <c r="W118" i="1"/>
  <c r="W122" i="1" s="1"/>
  <c r="V181" i="1"/>
  <c r="V180" i="1"/>
  <c r="W163" i="1"/>
  <c r="W180" i="1" s="1"/>
  <c r="W219" i="1"/>
  <c r="W224" i="1" s="1"/>
  <c r="V224" i="1"/>
  <c r="J9" i="1"/>
  <c r="H9" i="1"/>
  <c r="F10" i="1"/>
  <c r="F9" i="1"/>
  <c r="A10" i="1"/>
  <c r="V32" i="1"/>
  <c r="V33" i="1"/>
  <c r="W26" i="1"/>
  <c r="W32" i="1" s="1"/>
  <c r="V56" i="1"/>
  <c r="V85" i="1"/>
  <c r="V86" i="1"/>
  <c r="W237" i="1"/>
  <c r="V330" i="1"/>
  <c r="V416" i="1"/>
  <c r="V55" i="1"/>
  <c r="G473" i="1"/>
  <c r="V131" i="1"/>
  <c r="V161" i="1"/>
  <c r="J473" i="1"/>
  <c r="V205" i="1"/>
  <c r="V208" i="1"/>
  <c r="W228" i="1"/>
  <c r="V231" i="1"/>
  <c r="V238" i="1"/>
  <c r="W242" i="1"/>
  <c r="W243" i="1" s="1"/>
  <c r="V266" i="1"/>
  <c r="W263" i="1"/>
  <c r="W265" i="1" s="1"/>
  <c r="V272" i="1"/>
  <c r="M473" i="1"/>
  <c r="V293" i="1"/>
  <c r="V306" i="1"/>
  <c r="V309" i="1"/>
  <c r="W314" i="1"/>
  <c r="V317" i="1"/>
  <c r="V323" i="1"/>
  <c r="O473" i="1"/>
  <c r="V341" i="1"/>
  <c r="V363" i="1"/>
  <c r="V373" i="1"/>
  <c r="W370" i="1"/>
  <c r="W373" i="1" s="1"/>
  <c r="W393" i="1"/>
  <c r="V394" i="1"/>
  <c r="Q473" i="1"/>
  <c r="W425" i="1"/>
  <c r="W429" i="1" s="1"/>
  <c r="V430" i="1"/>
  <c r="W451" i="1"/>
  <c r="V457" i="1"/>
  <c r="V456" i="1"/>
  <c r="S473" i="1"/>
  <c r="V462" i="1"/>
  <c r="W460" i="1"/>
  <c r="W461" i="1" s="1"/>
  <c r="H473" i="1"/>
  <c r="W254" i="1"/>
  <c r="U467" i="1"/>
  <c r="E473" i="1"/>
  <c r="V75" i="1"/>
  <c r="W100" i="1"/>
  <c r="W127" i="1"/>
  <c r="W130" i="1" s="1"/>
  <c r="V130" i="1"/>
  <c r="I473" i="1"/>
  <c r="V149" i="1"/>
  <c r="W156" i="1"/>
  <c r="W160" i="1" s="1"/>
  <c r="W189" i="1"/>
  <c r="W204" i="1" s="1"/>
  <c r="V204" i="1"/>
  <c r="W215" i="1"/>
  <c r="W231" i="1"/>
  <c r="V265" i="1"/>
  <c r="W292" i="1"/>
  <c r="V302" i="1"/>
  <c r="V305" i="1"/>
  <c r="N473" i="1"/>
  <c r="W313" i="1"/>
  <c r="W317" i="1" s="1"/>
  <c r="V322" i="1"/>
  <c r="V329" i="1"/>
  <c r="V340" i="1"/>
  <c r="W415" i="1"/>
  <c r="V415" i="1"/>
  <c r="V421" i="1"/>
  <c r="V447" i="1"/>
  <c r="L473" i="1"/>
  <c r="V154" i="1"/>
  <c r="V186" i="1"/>
  <c r="V237" i="1"/>
  <c r="V244" i="1"/>
  <c r="K473" i="1"/>
  <c r="V254" i="1"/>
  <c r="W271" i="1"/>
  <c r="V292" i="1"/>
  <c r="W329" i="1"/>
  <c r="V357" i="1"/>
  <c r="W343" i="1"/>
  <c r="W356" i="1" s="1"/>
  <c r="R473" i="1"/>
  <c r="V441" i="1"/>
  <c r="V442" i="1"/>
  <c r="W439" i="1"/>
  <c r="W441" i="1" s="1"/>
  <c r="P473" i="1"/>
  <c r="W432" i="1"/>
  <c r="W434" i="1" s="1"/>
  <c r="W454" i="1"/>
  <c r="W456" i="1" s="1"/>
  <c r="V466" i="1" l="1"/>
  <c r="V463" i="1"/>
  <c r="W107" i="1"/>
  <c r="W468" i="1" s="1"/>
  <c r="V467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<sst xmlns="http://schemas.openxmlformats.org/spreadsheetml/2006/main" count="1693" uniqueCount="649">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</sst>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620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45</v>
      </c>
      <c r="V47" s="306">
        <f>IFERROR(IF(U47="",0,CEILING((U47/$H47),1)*$H47),"")</f>
        <v>45.900000000000006</v>
      </c>
      <c r="W47" s="37">
        <f>IFERROR(IF(V47=0,"",ROUNDUP(V47/H47,0)*0.00753),"")</f>
        <v>0.12801000000000001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16.666666666666664</v>
      </c>
      <c r="V48" s="307">
        <f>IFERROR(V46/H46,"0")+IFERROR(V47/H47,"0")</f>
        <v>17</v>
      </c>
      <c r="W48" s="307">
        <f>IFERROR(IF(W46="",0,W46),"0")+IFERROR(IF(W47="",0,W47),"0")</f>
        <v>0.12801000000000001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45</v>
      </c>
      <c r="V49" s="307">
        <f>IFERROR(SUM(V46:V47),"0")</f>
        <v>45.900000000000006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13.5</v>
      </c>
      <c r="V53" s="306">
        <f>IFERROR(IF(U53="",0,CEILING((U53/$H53),1)*$H53),"")</f>
        <v>13.5</v>
      </c>
      <c r="W53" s="37">
        <f>IFERROR(IF(V53=0,"",ROUNDUP(V53/H53,0)*0.00937),"")</f>
        <v>2.811E-2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</v>
      </c>
      <c r="V55" s="307">
        <f>IFERROR(V52/H52,"0")+IFERROR(V53/H53,"0")+IFERROR(V54/H54,"0")</f>
        <v>3</v>
      </c>
      <c r="W55" s="307">
        <f>IFERROR(IF(W52="",0,W52),"0")+IFERROR(IF(W53="",0,W53),"0")+IFERROR(IF(W54="",0,W54),"0")</f>
        <v>2.811E-2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13.5</v>
      </c>
      <c r="V56" s="307">
        <f>IFERROR(SUM(V52:V54),"0")</f>
        <v>13.5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22</v>
      </c>
      <c r="V88" s="306">
        <f t="shared" ref="V88:V96" si="5">IFERROR(IF(U88="",0,CEILING((U88/$H88),1)*$H88),"")</f>
        <v>27</v>
      </c>
      <c r="W88" s="37">
        <f>IFERROR(IF(V88=0,"",ROUNDUP(V88/H88,0)*0.02175),"")</f>
        <v>6.5250000000000002E-2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25</v>
      </c>
      <c r="V89" s="306">
        <f t="shared" si="5"/>
        <v>25.200000000000003</v>
      </c>
      <c r="W89" s="37">
        <f>IFERROR(IF(V89=0,"",ROUNDUP(V89/H89,0)*0.00937),"")</f>
        <v>5.6219999999999999E-2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20</v>
      </c>
      <c r="V92" s="306">
        <f t="shared" si="5"/>
        <v>27</v>
      </c>
      <c r="W92" s="37">
        <f>IFERROR(IF(V92=0,"",ROUNDUP(V92/H92,0)*0.02175),"")</f>
        <v>6.5250000000000002E-2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10.61904761904762</v>
      </c>
      <c r="V97" s="307">
        <f>IFERROR(V88/H88,"0")+IFERROR(V89/H89,"0")+IFERROR(V90/H90,"0")+IFERROR(V91/H91,"0")+IFERROR(V92/H92,"0")+IFERROR(V93/H93,"0")+IFERROR(V94/H94,"0")+IFERROR(V95/H95,"0")+IFERROR(V96/H96,"0")</f>
        <v>12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0.18672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67</v>
      </c>
      <c r="V98" s="307">
        <f>IFERROR(SUM(V88:V96),"0")</f>
        <v>79.2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25</v>
      </c>
      <c r="V100" s="306">
        <f t="shared" ref="V100:V106" si="6">IFERROR(IF(U100="",0,CEILING((U100/$H100),1)*$H100),"")</f>
        <v>32.4</v>
      </c>
      <c r="W100" s="37">
        <f>IFERROR(IF(V100=0,"",ROUNDUP(V100/H100,0)*0.02175),"")</f>
        <v>8.6999999999999994E-2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16</v>
      </c>
      <c r="V101" s="306">
        <f t="shared" si="6"/>
        <v>16.2</v>
      </c>
      <c r="W101" s="37">
        <f>IFERROR(IF(V101=0,"",ROUNDUP(V101/H101,0)*0.02175),"")</f>
        <v>4.3499999999999997E-2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5.0617283950617287</v>
      </c>
      <c r="V107" s="307">
        <f>IFERROR(V100/H100,"0")+IFERROR(V101/H101,"0")+IFERROR(V102/H102,"0")+IFERROR(V103/H103,"0")+IFERROR(V104/H104,"0")+IFERROR(V105/H105,"0")+IFERROR(V106/H106,"0")</f>
        <v>6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0.1305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41</v>
      </c>
      <c r="V108" s="307">
        <f>IFERROR(SUM(V100:V106),"0")</f>
        <v>48.599999999999994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30</v>
      </c>
      <c r="V118" s="306">
        <f>IFERROR(IF(U118="",0,CEILING((U118/$H118),1)*$H118),"")</f>
        <v>32.4</v>
      </c>
      <c r="W118" s="37">
        <f>IFERROR(IF(V118=0,"",ROUNDUP(V118/H118,0)*0.02175),"")</f>
        <v>8.6999999999999994E-2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3.7037037037037037</v>
      </c>
      <c r="V122" s="307">
        <f>IFERROR(V118/H118,"0")+IFERROR(V119/H119,"0")+IFERROR(V120/H120,"0")+IFERROR(V121/H121,"0")</f>
        <v>4</v>
      </c>
      <c r="W122" s="307">
        <f>IFERROR(IF(W118="",0,W118),"0")+IFERROR(IF(W119="",0,W119),"0")+IFERROR(IF(W120="",0,W120),"0")+IFERROR(IF(W121="",0,W121),"0")</f>
        <v>8.6999999999999994E-2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30</v>
      </c>
      <c r="V123" s="307">
        <f>IFERROR(SUM(V118:V121),"0")</f>
        <v>32.4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130</v>
      </c>
      <c r="V191" s="306">
        <f t="shared" si="10"/>
        <v>140.4</v>
      </c>
      <c r="W191" s="37">
        <f>IFERROR(IF(V191=0,"",ROUNDUP(V191/H191,0)*0.02175),"")</f>
        <v>0.28275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20</v>
      </c>
      <c r="V194" s="306">
        <f t="shared" si="10"/>
        <v>21.6</v>
      </c>
      <c r="W194" s="37">
        <f>IFERROR(IF(V194=0,"",ROUNDUP(V194/H194,0)*0.02175),"")</f>
        <v>4.3499999999999997E-2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20</v>
      </c>
      <c r="V195" s="306">
        <f t="shared" si="10"/>
        <v>21.6</v>
      </c>
      <c r="W195" s="37">
        <f>IFERROR(IF(V195=0,"",ROUNDUP(V195/H195,0)*0.02175),"")</f>
        <v>4.3499999999999997E-2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16</v>
      </c>
      <c r="V197" s="306">
        <f t="shared" si="10"/>
        <v>20</v>
      </c>
      <c r="W197" s="37">
        <f t="shared" ref="W197:W203" si="11">IFERROR(IF(V197=0,"",ROUNDUP(V197/H197,0)*0.00937),"")</f>
        <v>3.7479999999999999E-2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18.94074074074074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21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0.40722999999999998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186</v>
      </c>
      <c r="V205" s="307">
        <f>IFERROR(SUM(V189:V203),"0")</f>
        <v>203.6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50</v>
      </c>
      <c r="V211" s="306">
        <f>IFERROR(IF(U211="",0,CEILING((U211/$H211),1)*$H211),"")</f>
        <v>50.400000000000006</v>
      </c>
      <c r="W211" s="37">
        <f>IFERROR(IF(V211=0,"",ROUNDUP(V211/H211,0)*0.00753),"")</f>
        <v>9.0359999999999996E-2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40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21.428571428571431</v>
      </c>
      <c r="V215" s="307">
        <f>IFERROR(V211/H211,"0")+IFERROR(V212/H212,"0")+IFERROR(V213/H213,"0")+IFERROR(V214/H214,"0")</f>
        <v>22</v>
      </c>
      <c r="W215" s="307">
        <f>IFERROR(IF(W211="",0,W211),"0")+IFERROR(IF(W212="",0,W212),"0")+IFERROR(IF(W213="",0,W213),"0")+IFERROR(IF(W214="",0,W214),"0")</f>
        <v>0.16566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90</v>
      </c>
      <c r="V216" s="307">
        <f>IFERROR(SUM(V211:V214),"0")</f>
        <v>92.4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300</v>
      </c>
      <c r="V218" s="306">
        <f t="shared" ref="V218:V223" si="12">IFERROR(IF(U218="",0,CEILING((U218/$H218),1)*$H218),"")</f>
        <v>307.8</v>
      </c>
      <c r="W218" s="37">
        <f>IFERROR(IF(V218=0,"",ROUNDUP(V218/H218,0)*0.02175),"")</f>
        <v>0.8264999999999999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37.037037037037038</v>
      </c>
      <c r="V224" s="307">
        <f>IFERROR(V218/H218,"0")+IFERROR(V219/H219,"0")+IFERROR(V220/H220,"0")+IFERROR(V221/H221,"0")+IFERROR(V222/H222,"0")+IFERROR(V223/H223,"0")</f>
        <v>38</v>
      </c>
      <c r="W224" s="307">
        <f>IFERROR(IF(W218="",0,W218),"0")+IFERROR(IF(W219="",0,W219),"0")+IFERROR(IF(W220="",0,W220),"0")+IFERROR(IF(W221="",0,W221),"0")+IFERROR(IF(W222="",0,W222),"0")+IFERROR(IF(W223="",0,W223),"0")</f>
        <v>0.8264999999999999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300</v>
      </c>
      <c r="V225" s="307">
        <f>IFERROR(SUM(V218:V223),"0")</f>
        <v>307.8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150</v>
      </c>
      <c r="V228" s="306">
        <f>IFERROR(IF(U228="",0,CEILING((U228/$H228),1)*$H228),"")</f>
        <v>156</v>
      </c>
      <c r="W228" s="37">
        <f>IFERROR(IF(V228=0,"",ROUNDUP(V228/H228,0)*0.02175),"")</f>
        <v>0.43499999999999994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19.23076923076923</v>
      </c>
      <c r="V231" s="307">
        <f>IFERROR(V227/H227,"0")+IFERROR(V228/H228,"0")+IFERROR(V229/H229,"0")+IFERROR(V230/H230,"0")</f>
        <v>20</v>
      </c>
      <c r="W231" s="307">
        <f>IFERROR(IF(W227="",0,W227),"0")+IFERROR(IF(W228="",0,W228),"0")+IFERROR(IF(W229="",0,W229),"0")+IFERROR(IF(W230="",0,W230),"0")</f>
        <v>0.43499999999999994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150</v>
      </c>
      <c r="V232" s="307">
        <f>IFERROR(SUM(V227:V230),"0")</f>
        <v>156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60</v>
      </c>
      <c r="V247" s="306">
        <f t="shared" ref="V247:V253" si="13">IFERROR(IF(U247="",0,CEILING((U247/$H247),1)*$H247),"")</f>
        <v>64.800000000000011</v>
      </c>
      <c r="W247" s="37">
        <f>IFERROR(IF(V247=0,"",ROUNDUP(V247/H247,0)*0.02175),"")</f>
        <v>0.1305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5.5555555555555554</v>
      </c>
      <c r="V254" s="307">
        <f>IFERROR(V247/H247,"0")+IFERROR(V248/H248,"0")+IFERROR(V249/H249,"0")+IFERROR(V250/H250,"0")+IFERROR(V251/H251,"0")+IFERROR(V252/H252,"0")+IFERROR(V253/H253,"0")</f>
        <v>6.0000000000000009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0.1305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60</v>
      </c>
      <c r="V255" s="307">
        <f>IFERROR(SUM(V247:V253),"0")</f>
        <v>64.800000000000011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80</v>
      </c>
      <c r="V268" s="306">
        <f>IFERROR(IF(U268="",0,CEILING((U268/$H268),1)*$H268),"")</f>
        <v>81</v>
      </c>
      <c r="W268" s="37">
        <f>IFERROR(IF(V268=0,"",ROUNDUP(V268/H268,0)*0.02175),"")</f>
        <v>0.21749999999999997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9.8765432098765444</v>
      </c>
      <c r="V271" s="307">
        <f>IFERROR(V268/H268,"0")+IFERROR(V269/H269,"0")+IFERROR(V270/H270,"0")</f>
        <v>10</v>
      </c>
      <c r="W271" s="307">
        <f>IFERROR(IF(W268="",0,W268),"0")+IFERROR(IF(W269="",0,W269),"0")+IFERROR(IF(W270="",0,W270),"0")</f>
        <v>0.21749999999999997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80</v>
      </c>
      <c r="V272" s="307">
        <f>IFERROR(SUM(V268:V270),"0")</f>
        <v>81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200</v>
      </c>
      <c r="V295" s="306">
        <f>IFERROR(IF(U295="",0,CEILING((U295/$H295),1)*$H295),"")</f>
        <v>210</v>
      </c>
      <c r="W295" s="37">
        <f>IFERROR(IF(V295=0,"",ROUNDUP(V295/H295,0)*0.02175),"")</f>
        <v>0.30449999999999999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13.333333333333334</v>
      </c>
      <c r="V297" s="307">
        <f>IFERROR(V295/H295,"0")+IFERROR(V296/H296,"0")</f>
        <v>14</v>
      </c>
      <c r="W297" s="307">
        <f>IFERROR(IF(W295="",0,W295),"0")+IFERROR(IF(W296="",0,W296),"0")</f>
        <v>0.30449999999999999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200</v>
      </c>
      <c r="V298" s="307">
        <f>IFERROR(SUM(V295:V296),"0")</f>
        <v>210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7</v>
      </c>
      <c r="V343" s="306">
        <f t="shared" ref="V343:V355" si="15">IFERROR(IF(U343="",0,CEILING((U343/$H343),1)*$H343),"")</f>
        <v>8.4</v>
      </c>
      <c r="W343" s="37">
        <f>IFERROR(IF(V343=0,"",ROUNDUP(V343/H343,0)*0.00753),"")</f>
        <v>1.506E-2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1.6666666666666665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1.506E-2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7</v>
      </c>
      <c r="V357" s="307">
        <f>IFERROR(SUM(V343:V355),"0")</f>
        <v>8.4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8.75</v>
      </c>
      <c r="V391" s="306">
        <f t="shared" si="17"/>
        <v>10.5</v>
      </c>
      <c r="W391" s="37">
        <f>IFERROR(IF(V391=0,"",ROUNDUP(V391/H391,0)*0.00502),"")</f>
        <v>2.5100000000000001E-2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4.1666666666666661</v>
      </c>
      <c r="V393" s="307">
        <f>IFERROR(V386/H386,"0")+IFERROR(V387/H387,"0")+IFERROR(V388/H388,"0")+IFERROR(V389/H389,"0")+IFERROR(V390/H390,"0")+IFERROR(V391/H391,"0")+IFERROR(V392/H392,"0")</f>
        <v>5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2.5100000000000001E-2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8.75</v>
      </c>
      <c r="V394" s="307">
        <f>IFERROR(SUM(V386:V392),"0")</f>
        <v>10.5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10</v>
      </c>
      <c r="V418" s="306">
        <f>IFERROR(IF(U418="",0,CEILING((U418/$H418),1)*$H418),"")</f>
        <v>10.56</v>
      </c>
      <c r="W418" s="37">
        <f>IFERROR(IF(V418=0,"",ROUNDUP(V418/H418,0)*0.01196),"")</f>
        <v>2.392E-2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1.8939393939393938</v>
      </c>
      <c r="V420" s="307">
        <f>IFERROR(V418/H418,"0")+IFERROR(V419/H419,"0")</f>
        <v>2</v>
      </c>
      <c r="W420" s="307">
        <f>IFERROR(IF(W418="",0,W418),"0")+IFERROR(IF(W419="",0,W419),"0")</f>
        <v>2.392E-2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10</v>
      </c>
      <c r="V421" s="307">
        <f>IFERROR(SUM(V418:V419),"0")</f>
        <v>10.56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100</v>
      </c>
      <c r="V450" s="306">
        <f>IFERROR(IF(U450="",0,CEILING((U450/$H450),1)*$H450),"")</f>
        <v>100.74</v>
      </c>
      <c r="W450" s="37">
        <f>IFERROR(IF(V450=0,"",ROUNDUP(V450/H450,0)*0.00753),"")</f>
        <v>0.17319000000000001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22.831050228310502</v>
      </c>
      <c r="V451" s="307">
        <f>IFERROR(V449/H449,"0")+IFERROR(V450/H450,"0")</f>
        <v>23</v>
      </c>
      <c r="W451" s="307">
        <f>IFERROR(IF(W449="",0,W449),"0")+IFERROR(IF(W450="",0,W450),"0")</f>
        <v>0.17319000000000001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100</v>
      </c>
      <c r="V452" s="307">
        <f>IFERROR(SUM(V449:V450),"0")</f>
        <v>100.74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1388.25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1465.4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1469.4422620185503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1550.9700000000003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1544.4422620185503</v>
      </c>
      <c r="V466" s="307">
        <f>GrossWeightTotalR+PalletQtyTotalR*25</f>
        <v>1625.9700000000003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195.01201987594681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205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3.2845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45.900000000000006</v>
      </c>
      <c r="D473" s="47">
        <f>IFERROR(V52*1,"0")+IFERROR(V53*1,"0")+IFERROR(V54*1,"0")</f>
        <v>13.5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127.8</v>
      </c>
      <c r="F473" s="47">
        <f>IFERROR(V118*1,"0")+IFERROR(V119*1,"0")+IFERROR(V120*1,"0")+IFERROR(V121*1,"0")</f>
        <v>32.4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759.8</v>
      </c>
      <c r="K473" s="47">
        <f>IFERROR(V247*1,"0")+IFERROR(V248*1,"0")+IFERROR(V249*1,"0")+IFERROR(V250*1,"0")+IFERROR(V251*1,"0")+IFERROR(V252*1,"0")+IFERROR(V253*1,"0")+IFERROR(V257*1,"0")+IFERROR(V258*1,"0")</f>
        <v>64.800000000000011</v>
      </c>
      <c r="L473" s="47">
        <f>IFERROR(V263*1,"0")+IFERROR(V264*1,"0")+IFERROR(V268*1,"0")+IFERROR(V269*1,"0")+IFERROR(V270*1,"0")+IFERROR(V274*1,"0")+IFERROR(V278*1,"0")</f>
        <v>81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8.4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10.5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10.56</v>
      </c>
      <c r="R473" s="47">
        <f>IFERROR(V439*1,"0")+IFERROR(V440*1,"0")+IFERROR(V444*1,"0")+IFERROR(V445*1,"0")+IFERROR(V449*1,"0")+IFERROR(V450*1,"0")+IFERROR(V454*1,"0")+IFERROR(V455*1,"0")</f>
        <v>100.74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2023-09-05T10:30:03Z</dcterms:modified>
</cp:coreProperties>
</file>