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74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V452" i="1" s="1"/>
  <c r="M449" i="1"/>
  <c r="U447" i="1"/>
  <c r="U446" i="1"/>
  <c r="V445" i="1"/>
  <c r="W445" i="1" s="1"/>
  <c r="W446" i="1" s="1"/>
  <c r="M445" i="1"/>
  <c r="W444" i="1"/>
  <c r="V444" i="1"/>
  <c r="M444" i="1"/>
  <c r="U442" i="1"/>
  <c r="V441" i="1"/>
  <c r="U441" i="1"/>
  <c r="W440" i="1"/>
  <c r="V440" i="1"/>
  <c r="M440" i="1"/>
  <c r="V439" i="1"/>
  <c r="R473" i="1" s="1"/>
  <c r="M439" i="1"/>
  <c r="V435" i="1"/>
  <c r="U435" i="1"/>
  <c r="U434" i="1"/>
  <c r="V433" i="1"/>
  <c r="W433" i="1" s="1"/>
  <c r="M433" i="1"/>
  <c r="W432" i="1"/>
  <c r="V432" i="1"/>
  <c r="V434" i="1" s="1"/>
  <c r="M432" i="1"/>
  <c r="U430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V423" i="1"/>
  <c r="V430" i="1" s="1"/>
  <c r="M423" i="1"/>
  <c r="U421" i="1"/>
  <c r="U420" i="1"/>
  <c r="W419" i="1"/>
  <c r="V419" i="1"/>
  <c r="M419" i="1"/>
  <c r="V418" i="1"/>
  <c r="V421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V373" i="1"/>
  <c r="U373" i="1"/>
  <c r="W372" i="1"/>
  <c r="V372" i="1"/>
  <c r="M372" i="1"/>
  <c r="V371" i="1"/>
  <c r="W371" i="1" s="1"/>
  <c r="M371" i="1"/>
  <c r="W370" i="1"/>
  <c r="W373" i="1" s="1"/>
  <c r="V370" i="1"/>
  <c r="V374" i="1" s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V364" i="1" s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W329" i="1" s="1"/>
  <c r="V327" i="1"/>
  <c r="M327" i="1"/>
  <c r="V326" i="1"/>
  <c r="W326" i="1" s="1"/>
  <c r="M326" i="1"/>
  <c r="W325" i="1"/>
  <c r="V325" i="1"/>
  <c r="V329" i="1" s="1"/>
  <c r="M325" i="1"/>
  <c r="U323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W317" i="1" s="1"/>
  <c r="V315" i="1"/>
  <c r="M315" i="1"/>
  <c r="V314" i="1"/>
  <c r="W314" i="1" s="1"/>
  <c r="M314" i="1"/>
  <c r="W313" i="1"/>
  <c r="V313" i="1"/>
  <c r="N473" i="1" s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U297" i="1"/>
  <c r="W296" i="1"/>
  <c r="V296" i="1"/>
  <c r="M296" i="1"/>
  <c r="V295" i="1"/>
  <c r="V297" i="1" s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W264" i="1" s="1"/>
  <c r="M264" i="1"/>
  <c r="W263" i="1"/>
  <c r="W265" i="1" s="1"/>
  <c r="V263" i="1"/>
  <c r="V265" i="1" s="1"/>
  <c r="M263" i="1"/>
  <c r="U260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V255" i="1" s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W237" i="1" s="1"/>
  <c r="V235" i="1"/>
  <c r="W234" i="1"/>
  <c r="V234" i="1"/>
  <c r="U232" i="1"/>
  <c r="U231" i="1"/>
  <c r="V230" i="1"/>
  <c r="W230" i="1" s="1"/>
  <c r="M230" i="1"/>
  <c r="W229" i="1"/>
  <c r="V229" i="1"/>
  <c r="M229" i="1"/>
  <c r="V228" i="1"/>
  <c r="W228" i="1" s="1"/>
  <c r="W231" i="1" s="1"/>
  <c r="M228" i="1"/>
  <c r="W227" i="1"/>
  <c r="V227" i="1"/>
  <c r="V231" i="1" s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W215" i="1" s="1"/>
  <c r="V213" i="1"/>
  <c r="M213" i="1"/>
  <c r="V212" i="1"/>
  <c r="W212" i="1" s="1"/>
  <c r="M212" i="1"/>
  <c r="W211" i="1"/>
  <c r="V211" i="1"/>
  <c r="V215" i="1" s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V199" i="1"/>
  <c r="W199" i="1" s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W192" i="1"/>
  <c r="V192" i="1"/>
  <c r="M192" i="1"/>
  <c r="V191" i="1"/>
  <c r="W191" i="1" s="1"/>
  <c r="M191" i="1"/>
  <c r="V190" i="1"/>
  <c r="W190" i="1" s="1"/>
  <c r="M190" i="1"/>
  <c r="W189" i="1"/>
  <c r="W204" i="1" s="1"/>
  <c r="V189" i="1"/>
  <c r="M189" i="1"/>
  <c r="U186" i="1"/>
  <c r="U185" i="1"/>
  <c r="W184" i="1"/>
  <c r="V184" i="1"/>
  <c r="M184" i="1"/>
  <c r="W183" i="1"/>
  <c r="W185" i="1" s="1"/>
  <c r="V183" i="1"/>
  <c r="V185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W175" i="1"/>
  <c r="V175" i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W167" i="1"/>
  <c r="V167" i="1"/>
  <c r="M167" i="1"/>
  <c r="V166" i="1"/>
  <c r="W166" i="1" s="1"/>
  <c r="M166" i="1"/>
  <c r="V165" i="1"/>
  <c r="W165" i="1" s="1"/>
  <c r="M165" i="1"/>
  <c r="W164" i="1"/>
  <c r="V164" i="1"/>
  <c r="M164" i="1"/>
  <c r="V163" i="1"/>
  <c r="M163" i="1"/>
  <c r="U161" i="1"/>
  <c r="U160" i="1"/>
  <c r="W159" i="1"/>
  <c r="V159" i="1"/>
  <c r="M159" i="1"/>
  <c r="V158" i="1"/>
  <c r="W158" i="1" s="1"/>
  <c r="M158" i="1"/>
  <c r="V157" i="1"/>
  <c r="W157" i="1" s="1"/>
  <c r="M157" i="1"/>
  <c r="W156" i="1"/>
  <c r="W160" i="1" s="1"/>
  <c r="V156" i="1"/>
  <c r="M156" i="1"/>
  <c r="U154" i="1"/>
  <c r="U153" i="1"/>
  <c r="W152" i="1"/>
  <c r="V152" i="1"/>
  <c r="M152" i="1"/>
  <c r="W151" i="1"/>
  <c r="W153" i="1" s="1"/>
  <c r="V151" i="1"/>
  <c r="V153" i="1" s="1"/>
  <c r="U149" i="1"/>
  <c r="V148" i="1"/>
  <c r="U148" i="1"/>
  <c r="W147" i="1"/>
  <c r="V147" i="1"/>
  <c r="M147" i="1"/>
  <c r="V146" i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W135" i="1"/>
  <c r="V135" i="1"/>
  <c r="M135" i="1"/>
  <c r="V134" i="1"/>
  <c r="M134" i="1"/>
  <c r="U131" i="1"/>
  <c r="U130" i="1"/>
  <c r="W129" i="1"/>
  <c r="V129" i="1"/>
  <c r="M129" i="1"/>
  <c r="V128" i="1"/>
  <c r="V130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F47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V108" i="1" s="1"/>
  <c r="M101" i="1"/>
  <c r="W100" i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W79" i="1"/>
  <c r="V79" i="1"/>
  <c r="W78" i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V76" i="1" s="1"/>
  <c r="M59" i="1"/>
  <c r="U56" i="1"/>
  <c r="U55" i="1"/>
  <c r="V54" i="1"/>
  <c r="W54" i="1" s="1"/>
  <c r="V53" i="1"/>
  <c r="W53" i="1" s="1"/>
  <c r="M53" i="1"/>
  <c r="W52" i="1"/>
  <c r="V52" i="1"/>
  <c r="M52" i="1"/>
  <c r="U49" i="1"/>
  <c r="V48" i="1"/>
  <c r="U48" i="1"/>
  <c r="W47" i="1"/>
  <c r="V47" i="1"/>
  <c r="M47" i="1"/>
  <c r="V46" i="1"/>
  <c r="C473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J9" i="1" s="1"/>
  <c r="D7" i="1"/>
  <c r="N6" i="1"/>
  <c r="M2" i="1"/>
  <c r="U466" i="1" l="1"/>
  <c r="W55" i="1"/>
  <c r="W97" i="1"/>
  <c r="W85" i="1"/>
  <c r="A10" i="1"/>
  <c r="V56" i="1"/>
  <c r="V86" i="1"/>
  <c r="V98" i="1"/>
  <c r="V122" i="1"/>
  <c r="V142" i="1"/>
  <c r="V161" i="1"/>
  <c r="V204" i="1"/>
  <c r="V225" i="1"/>
  <c r="W218" i="1"/>
  <c r="W224" i="1" s="1"/>
  <c r="V238" i="1"/>
  <c r="V272" i="1"/>
  <c r="W278" i="1"/>
  <c r="W279" i="1" s="1"/>
  <c r="V279" i="1"/>
  <c r="V280" i="1"/>
  <c r="V298" i="1"/>
  <c r="W295" i="1"/>
  <c r="W297" i="1" s="1"/>
  <c r="V323" i="1"/>
  <c r="W320" i="1"/>
  <c r="W322" i="1" s="1"/>
  <c r="V330" i="1"/>
  <c r="O473" i="1"/>
  <c r="V341" i="1"/>
  <c r="W338" i="1"/>
  <c r="W340" i="1" s="1"/>
  <c r="V356" i="1"/>
  <c r="V357" i="1"/>
  <c r="W406" i="1"/>
  <c r="W415" i="1" s="1"/>
  <c r="Q473" i="1"/>
  <c r="V415" i="1"/>
  <c r="V416" i="1"/>
  <c r="B473" i="1"/>
  <c r="V464" i="1"/>
  <c r="V465" i="1"/>
  <c r="F9" i="1"/>
  <c r="F10" i="1"/>
  <c r="W22" i="1"/>
  <c r="W23" i="1" s="1"/>
  <c r="U463" i="1"/>
  <c r="W26" i="1"/>
  <c r="W32" i="1" s="1"/>
  <c r="V33" i="1"/>
  <c r="V41" i="1"/>
  <c r="D473" i="1"/>
  <c r="V55" i="1"/>
  <c r="V97" i="1"/>
  <c r="W101" i="1"/>
  <c r="W107" i="1" s="1"/>
  <c r="W110" i="1"/>
  <c r="W114" i="1" s="1"/>
  <c r="W118" i="1"/>
  <c r="W122" i="1" s="1"/>
  <c r="G473" i="1"/>
  <c r="V131" i="1"/>
  <c r="W128" i="1"/>
  <c r="W130" i="1" s="1"/>
  <c r="V149" i="1"/>
  <c r="W146" i="1"/>
  <c r="W148" i="1" s="1"/>
  <c r="I473" i="1"/>
  <c r="V154" i="1"/>
  <c r="V186" i="1"/>
  <c r="K473" i="1"/>
  <c r="V254" i="1"/>
  <c r="W247" i="1"/>
  <c r="W254" i="1" s="1"/>
  <c r="V266" i="1"/>
  <c r="V322" i="1"/>
  <c r="V340" i="1"/>
  <c r="W356" i="1"/>
  <c r="W429" i="1"/>
  <c r="W434" i="1"/>
  <c r="H9" i="1"/>
  <c r="U467" i="1"/>
  <c r="V24" i="1"/>
  <c r="E473" i="1"/>
  <c r="V75" i="1"/>
  <c r="V115" i="1"/>
  <c r="H473" i="1"/>
  <c r="V180" i="1"/>
  <c r="V216" i="1"/>
  <c r="V232" i="1"/>
  <c r="V243" i="1"/>
  <c r="W240" i="1"/>
  <c r="W243" i="1" s="1"/>
  <c r="V260" i="1"/>
  <c r="W257" i="1"/>
  <c r="W259" i="1" s="1"/>
  <c r="W274" i="1"/>
  <c r="W275" i="1" s="1"/>
  <c r="V275" i="1"/>
  <c r="V276" i="1"/>
  <c r="W284" i="1"/>
  <c r="W292" i="1" s="1"/>
  <c r="M473" i="1"/>
  <c r="V292" i="1"/>
  <c r="V293" i="1"/>
  <c r="V318" i="1"/>
  <c r="W332" i="1"/>
  <c r="W333" i="1" s="1"/>
  <c r="V333" i="1"/>
  <c r="V334" i="1"/>
  <c r="W376" i="1"/>
  <c r="W377" i="1" s="1"/>
  <c r="V377" i="1"/>
  <c r="V378" i="1"/>
  <c r="W396" i="1"/>
  <c r="W397" i="1" s="1"/>
  <c r="V397" i="1"/>
  <c r="V398" i="1"/>
  <c r="V23" i="1"/>
  <c r="W46" i="1"/>
  <c r="W48" i="1" s="1"/>
  <c r="V49" i="1"/>
  <c r="W59" i="1"/>
  <c r="W75" i="1" s="1"/>
  <c r="V123" i="1"/>
  <c r="W134" i="1"/>
  <c r="W142" i="1" s="1"/>
  <c r="V143" i="1"/>
  <c r="V160" i="1"/>
  <c r="W163" i="1"/>
  <c r="W180" i="1" s="1"/>
  <c r="V181" i="1"/>
  <c r="V205" i="1"/>
  <c r="V224" i="1"/>
  <c r="V237" i="1"/>
  <c r="V244" i="1"/>
  <c r="V259" i="1"/>
  <c r="V271" i="1"/>
  <c r="W268" i="1"/>
  <c r="W271" i="1" s="1"/>
  <c r="V384" i="1"/>
  <c r="W381" i="1"/>
  <c r="W383" i="1" s="1"/>
  <c r="P473" i="1"/>
  <c r="V383" i="1"/>
  <c r="W400" i="1"/>
  <c r="W401" i="1" s="1"/>
  <c r="V401" i="1"/>
  <c r="V402" i="1"/>
  <c r="V363" i="1"/>
  <c r="V394" i="1"/>
  <c r="V420" i="1"/>
  <c r="V429" i="1"/>
  <c r="V447" i="1"/>
  <c r="V451" i="1"/>
  <c r="L473" i="1"/>
  <c r="V317" i="1"/>
  <c r="W359" i="1"/>
  <c r="W363" i="1" s="1"/>
  <c r="W439" i="1"/>
  <c r="W441" i="1" s="1"/>
  <c r="V442" i="1"/>
  <c r="V446" i="1"/>
  <c r="W460" i="1"/>
  <c r="W461" i="1" s="1"/>
  <c r="W454" i="1"/>
  <c r="W456" i="1" s="1"/>
  <c r="V457" i="1"/>
  <c r="V462" i="1"/>
  <c r="J473" i="1"/>
  <c r="W418" i="1"/>
  <c r="W420" i="1" s="1"/>
  <c r="W449" i="1"/>
  <c r="W451" i="1" s="1"/>
  <c r="V461" i="1"/>
  <c r="V466" i="1" l="1"/>
  <c r="W468" i="1"/>
  <c r="V467" i="1"/>
  <c r="V463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<sst xmlns="http://schemas.openxmlformats.org/spreadsheetml/2006/main" count="1692" uniqueCount="648">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</sst>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611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3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120</v>
      </c>
      <c r="V46" s="306">
        <f>IFERROR(IF(U46="",0,CEILING((U46/$H46),1)*$H46),"")</f>
        <v>129.60000000000002</v>
      </c>
      <c r="W46" s="37">
        <f>IFERROR(IF(V46=0,"",ROUNDUP(V46/H46,0)*0.02175),"")</f>
        <v>0.26100000000000001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45</v>
      </c>
      <c r="V47" s="306">
        <f>IFERROR(IF(U47="",0,CEILING((U47/$H47),1)*$H47),"")</f>
        <v>45.900000000000006</v>
      </c>
      <c r="W47" s="37">
        <f>IFERROR(IF(V47=0,"",ROUNDUP(V47/H47,0)*0.00753),"")</f>
        <v>0.12801000000000001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27.777777777777775</v>
      </c>
      <c r="V48" s="307">
        <f>IFERROR(V46/H46,"0")+IFERROR(V47/H47,"0")</f>
        <v>29</v>
      </c>
      <c r="W48" s="307">
        <f>IFERROR(IF(W46="",0,W46),"0")+IFERROR(IF(W47="",0,W47),"0")</f>
        <v>0.38901000000000002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165</v>
      </c>
      <c r="V49" s="307">
        <f>IFERROR(SUM(V46:V47),"0")</f>
        <v>175.50000000000003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100</v>
      </c>
      <c r="V52" s="306">
        <f>IFERROR(IF(U52="",0,CEILING((U52/$H52),1)*$H52),"")</f>
        <v>108</v>
      </c>
      <c r="W52" s="37">
        <f>IFERROR(IF(V52=0,"",ROUNDUP(V52/H52,0)*0.02175),"")</f>
        <v>0.21749999999999997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1553.4</v>
      </c>
      <c r="V53" s="306">
        <f>IFERROR(IF(U53="",0,CEILING((U53/$H53),1)*$H53),"")</f>
        <v>1557</v>
      </c>
      <c r="W53" s="37">
        <f>IFERROR(IF(V53=0,"",ROUNDUP(V53/H53,0)*0.00937),"")</f>
        <v>3.2420200000000001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354.45925925925928</v>
      </c>
      <c r="V55" s="307">
        <f>IFERROR(V52/H52,"0")+IFERROR(V53/H53,"0")+IFERROR(V54/H54,"0")</f>
        <v>356</v>
      </c>
      <c r="W55" s="307">
        <f>IFERROR(IF(W52="",0,W52),"0")+IFERROR(IF(W53="",0,W53),"0")+IFERROR(IF(W54="",0,W54),"0")</f>
        <v>3.4595199999999999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1653.4</v>
      </c>
      <c r="V56" s="307">
        <f>IFERROR(SUM(V52:V54),"0")</f>
        <v>1665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30</v>
      </c>
      <c r="V59" s="306">
        <f t="shared" ref="V59:V74" si="2">IFERROR(IF(U59="",0,CEILING((U59/$H59),1)*$H59),"")</f>
        <v>32.400000000000006</v>
      </c>
      <c r="W59" s="37">
        <f>IFERROR(IF(V59=0,"",ROUNDUP(V59/H59,0)*0.02175),"")</f>
        <v>6.5250000000000002E-2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200</v>
      </c>
      <c r="V60" s="306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20</v>
      </c>
      <c r="V62" s="306">
        <f t="shared" si="2"/>
        <v>21.6</v>
      </c>
      <c r="W62" s="37">
        <f>IFERROR(IF(V62=0,"",ROUNDUP(V62/H62,0)*0.02175),"")</f>
        <v>4.3499999999999997E-2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648</v>
      </c>
      <c r="V70" s="306">
        <f t="shared" si="2"/>
        <v>648</v>
      </c>
      <c r="W70" s="37">
        <f t="shared" si="3"/>
        <v>1.34928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135</v>
      </c>
      <c r="V71" s="306">
        <f t="shared" si="2"/>
        <v>135</v>
      </c>
      <c r="W71" s="37">
        <f>IFERROR(IF(V71=0,"",ROUNDUP(V71/H71,0)*0.00753),"")</f>
        <v>0.3765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585</v>
      </c>
      <c r="V73" s="306">
        <f t="shared" si="2"/>
        <v>585</v>
      </c>
      <c r="W73" s="37">
        <f>IFERROR(IF(V73=0,"",ROUNDUP(V73/H73,0)*0.00937),"")</f>
        <v>1.2181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347.14814814814815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348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3.4658800000000003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1618</v>
      </c>
      <c r="V76" s="307">
        <f>IFERROR(SUM(V59:V74),"0")</f>
        <v>1627.2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120</v>
      </c>
      <c r="V100" s="306">
        <f t="shared" ref="V100:V106" si="6">IFERROR(IF(U100="",0,CEILING((U100/$H100),1)*$H100),"")</f>
        <v>121.5</v>
      </c>
      <c r="W100" s="37">
        <f>IFERROR(IF(V100=0,"",ROUNDUP(V100/H100,0)*0.02175),"")</f>
        <v>0.32624999999999998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1485</v>
      </c>
      <c r="V103" s="306">
        <f t="shared" si="6"/>
        <v>1485</v>
      </c>
      <c r="W103" s="37">
        <f>IFERROR(IF(V103=0,"",ROUNDUP(V103/H103,0)*0.00753),"")</f>
        <v>4.1414999999999997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50</v>
      </c>
      <c r="V106" s="306">
        <f t="shared" si="6"/>
        <v>51</v>
      </c>
      <c r="W106" s="37">
        <f>IFERROR(IF(V106=0,"",ROUNDUP(V106/H106,0)*0.00753),"")</f>
        <v>0.12801000000000001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581.48148148148141</v>
      </c>
      <c r="V107" s="307">
        <f>IFERROR(V100/H100,"0")+IFERROR(V101/H101,"0")+IFERROR(V102/H102,"0")+IFERROR(V103/H103,"0")+IFERROR(V104/H104,"0")+IFERROR(V105/H105,"0")+IFERROR(V106/H106,"0")</f>
        <v>582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4.5957599999999994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1655</v>
      </c>
      <c r="V108" s="307">
        <f>IFERROR(SUM(V100:V106),"0")</f>
        <v>1657.5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750</v>
      </c>
      <c r="V118" s="306">
        <f>IFERROR(IF(U118="",0,CEILING((U118/$H118),1)*$H118),"")</f>
        <v>753.3</v>
      </c>
      <c r="W118" s="37">
        <f>IFERROR(IF(V118=0,"",ROUNDUP(V118/H118,0)*0.02175),"")</f>
        <v>2.0227499999999998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944.1</v>
      </c>
      <c r="V120" s="306">
        <f>IFERROR(IF(U120="",0,CEILING((U120/$H120),1)*$H120),"")</f>
        <v>945.00000000000011</v>
      </c>
      <c r="W120" s="37">
        <f>IFERROR(IF(V120=0,"",ROUNDUP(V120/H120,0)*0.00753),"")</f>
        <v>2.6355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442.25925925925924</v>
      </c>
      <c r="V122" s="307">
        <f>IFERROR(V118/H118,"0")+IFERROR(V119/H119,"0")+IFERROR(V120/H120,"0")+IFERROR(V121/H121,"0")</f>
        <v>443</v>
      </c>
      <c r="W122" s="307">
        <f>IFERROR(IF(W118="",0,W118),"0")+IFERROR(IF(W119="",0,W119),"0")+IFERROR(IF(W120="",0,W120),"0")+IFERROR(IF(W121="",0,W121),"0")</f>
        <v>4.6582499999999998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1694.1</v>
      </c>
      <c r="V123" s="307">
        <f>IFERROR(SUM(V118:V121),"0")</f>
        <v>1698.3000000000002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250</v>
      </c>
      <c r="V134" s="306">
        <f t="shared" ref="V134:V141" si="7">IFERROR(IF(U134="",0,CEILING((U134/$H134),1)*$H134),"")</f>
        <v>252</v>
      </c>
      <c r="W134" s="37">
        <f>IFERROR(IF(V134=0,"",ROUNDUP(V134/H134,0)*0.00753),"")</f>
        <v>0.45180000000000003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30</v>
      </c>
      <c r="V136" s="306">
        <f t="shared" si="7"/>
        <v>33.6</v>
      </c>
      <c r="W136" s="37">
        <f>IFERROR(IF(V136=0,"",ROUNDUP(V136/H136,0)*0.00753),"")</f>
        <v>6.0240000000000002E-2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105</v>
      </c>
      <c r="V137" s="306">
        <f t="shared" si="7"/>
        <v>105</v>
      </c>
      <c r="W137" s="37">
        <f>IFERROR(IF(V137=0,"",ROUNDUP(V137/H137,0)*0.00502),"")</f>
        <v>0.251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35</v>
      </c>
      <c r="V140" s="306">
        <f t="shared" si="7"/>
        <v>35.700000000000003</v>
      </c>
      <c r="W140" s="37">
        <f>IFERROR(IF(V140=0,"",ROUNDUP(V140/H140,0)*0.00502),"")</f>
        <v>8.5339999999999999E-2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133.33333333333331</v>
      </c>
      <c r="V142" s="307">
        <f>IFERROR(V134/H134,"0")+IFERROR(V135/H135,"0")+IFERROR(V136/H136,"0")+IFERROR(V137/H137,"0")+IFERROR(V138/H138,"0")+IFERROR(V139/H139,"0")+IFERROR(V140/H140,"0")+IFERROR(V141/H141,"0")</f>
        <v>135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0.84838000000000002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420</v>
      </c>
      <c r="V143" s="307">
        <f>IFERROR(SUM(V134:V141),"0")</f>
        <v>426.3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20</v>
      </c>
      <c r="V146" s="306">
        <f>IFERROR(IF(U146="",0,CEILING((U146/$H146),1)*$H146),"")</f>
        <v>21.6</v>
      </c>
      <c r="W146" s="37">
        <f>IFERROR(IF(V146=0,"",ROUNDUP(V146/H146,0)*0.02175),"")</f>
        <v>4.3499999999999997E-2</v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1.8518518518518516</v>
      </c>
      <c r="V148" s="307">
        <f>IFERROR(V146/H146,"0")+IFERROR(V147/H147,"0")</f>
        <v>2</v>
      </c>
      <c r="W148" s="307">
        <f>IFERROR(IF(W146="",0,W146),"0")+IFERROR(IF(W147="",0,W147),"0")</f>
        <v>4.3499999999999997E-2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20</v>
      </c>
      <c r="V149" s="307">
        <f>IFERROR(SUM(V146:V147),"0")</f>
        <v>21.6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20</v>
      </c>
      <c r="V151" s="306">
        <f>IFERROR(IF(U151="",0,CEILING((U151/$H151),1)*$H151),"")</f>
        <v>21.6</v>
      </c>
      <c r="W151" s="37">
        <f>IFERROR(IF(V151=0,"",ROUNDUP(V151/H151,0)*0.02175),"")</f>
        <v>4.3499999999999997E-2</v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1.8518518518518516</v>
      </c>
      <c r="V153" s="307">
        <f>IFERROR(V151/H151,"0")+IFERROR(V152/H152,"0")</f>
        <v>2</v>
      </c>
      <c r="W153" s="307">
        <f>IFERROR(IF(W151="",0,W151),"0")+IFERROR(IF(W152="",0,W152),"0")</f>
        <v>4.3499999999999997E-2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20</v>
      </c>
      <c r="V154" s="307">
        <f>IFERROR(SUM(V151:V152),"0")</f>
        <v>21.6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50</v>
      </c>
      <c r="V156" s="306">
        <f>IFERROR(IF(U156="",0,CEILING((U156/$H156),1)*$H156),"")</f>
        <v>54</v>
      </c>
      <c r="W156" s="37">
        <f>IFERROR(IF(V156=0,"",ROUNDUP(V156/H156,0)*0.00937),"")</f>
        <v>9.3700000000000006E-2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120</v>
      </c>
      <c r="V157" s="306">
        <f>IFERROR(IF(U157="",0,CEILING((U157/$H157),1)*$H157),"")</f>
        <v>124.2</v>
      </c>
      <c r="W157" s="37">
        <f>IFERROR(IF(V157=0,"",ROUNDUP(V157/H157,0)*0.00937),"")</f>
        <v>0.21551000000000001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120</v>
      </c>
      <c r="V158" s="306">
        <f>IFERROR(IF(U158="",0,CEILING((U158/$H158),1)*$H158),"")</f>
        <v>124.2</v>
      </c>
      <c r="W158" s="37">
        <f>IFERROR(IF(V158=0,"",ROUNDUP(V158/H158,0)*0.00937),"")</f>
        <v>0.21551000000000001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70</v>
      </c>
      <c r="V159" s="306">
        <f>IFERROR(IF(U159="",0,CEILING((U159/$H159),1)*$H159),"")</f>
        <v>70.2</v>
      </c>
      <c r="W159" s="37">
        <f>IFERROR(IF(V159=0,"",ROUNDUP(V159/H159,0)*0.00937),"")</f>
        <v>0.12181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66.666666666666657</v>
      </c>
      <c r="V160" s="307">
        <f>IFERROR(V156/H156,"0")+IFERROR(V157/H157,"0")+IFERROR(V158/H158,"0")+IFERROR(V159/H159,"0")</f>
        <v>69</v>
      </c>
      <c r="W160" s="307">
        <f>IFERROR(IF(W156="",0,W156),"0")+IFERROR(IF(W157="",0,W157),"0")+IFERROR(IF(W158="",0,W158),"0")+IFERROR(IF(W159="",0,W159),"0")</f>
        <v>0.64652999999999994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360</v>
      </c>
      <c r="V161" s="307">
        <f>IFERROR(SUM(V156:V159),"0")</f>
        <v>372.59999999999997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20</v>
      </c>
      <c r="V163" s="306">
        <f t="shared" ref="V163:V179" si="8">IFERROR(IF(U163="",0,CEILING((U163/$H163),1)*$H163),"")</f>
        <v>20</v>
      </c>
      <c r="W163" s="37">
        <f>IFERROR(IF(V163=0,"",ROUNDUP(V163/H163,0)*0.01196),"")</f>
        <v>5.9799999999999999E-2</v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250</v>
      </c>
      <c r="V164" s="306">
        <f t="shared" si="8"/>
        <v>257.39999999999998</v>
      </c>
      <c r="W164" s="37">
        <f>IFERROR(IF(V164=0,"",ROUNDUP(V164/H164,0)*0.02175),"")</f>
        <v>0.71775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20</v>
      </c>
      <c r="V166" s="306">
        <f t="shared" si="8"/>
        <v>20</v>
      </c>
      <c r="W166" s="37">
        <f>IFERROR(IF(V166=0,"",ROUNDUP(V166/H166,0)*0.01196),"")</f>
        <v>5.9799999999999999E-2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440</v>
      </c>
      <c r="V169" s="306">
        <f t="shared" si="8"/>
        <v>441.59999999999997</v>
      </c>
      <c r="W169" s="37">
        <f>IFERROR(IF(V169=0,"",ROUNDUP(V169/H169,0)*0.00753),"")</f>
        <v>1.3855200000000001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360</v>
      </c>
      <c r="V171" s="306">
        <f t="shared" si="8"/>
        <v>360</v>
      </c>
      <c r="W171" s="37">
        <f>IFERROR(IF(V171=0,"",ROUNDUP(V171/H171,0)*0.00753),"")</f>
        <v>1.1294999999999999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80</v>
      </c>
      <c r="V173" s="306">
        <f t="shared" si="8"/>
        <v>81.599999999999994</v>
      </c>
      <c r="W173" s="37">
        <f t="shared" ref="W173:W179" si="9">IFERROR(IF(V173=0,"",ROUNDUP(V173/H173,0)*0.00753),"")</f>
        <v>0.25602000000000003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560</v>
      </c>
      <c r="V175" s="306">
        <f t="shared" si="8"/>
        <v>561.6</v>
      </c>
      <c r="W175" s="37">
        <f t="shared" si="9"/>
        <v>1.7620200000000001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60</v>
      </c>
      <c r="V178" s="306">
        <f t="shared" si="8"/>
        <v>60</v>
      </c>
      <c r="W178" s="37">
        <f t="shared" si="9"/>
        <v>0.18825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40</v>
      </c>
      <c r="V179" s="306">
        <f t="shared" si="8"/>
        <v>40.799999999999997</v>
      </c>
      <c r="W179" s="37">
        <f t="shared" si="9"/>
        <v>0.12801000000000001</v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683.71794871794862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687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5.6866699999999994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1830</v>
      </c>
      <c r="V181" s="307">
        <f>IFERROR(SUM(V163:V179),"0")</f>
        <v>1842.9999999999998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12</v>
      </c>
      <c r="V183" s="306">
        <f>IFERROR(IF(U183="",0,CEILING((U183/$H183),1)*$H183),"")</f>
        <v>12</v>
      </c>
      <c r="W183" s="37">
        <f>IFERROR(IF(V183=0,"",ROUNDUP(V183/H183,0)*0.00753),"")</f>
        <v>3.7650000000000003E-2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5</v>
      </c>
      <c r="V185" s="307">
        <f>IFERROR(V183/H183,"0")+IFERROR(V184/H184,"0")</f>
        <v>5</v>
      </c>
      <c r="W185" s="307">
        <f>IFERROR(IF(W183="",0,W183),"0")+IFERROR(IF(W184="",0,W184),"0")</f>
        <v>3.7650000000000003E-2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12</v>
      </c>
      <c r="V186" s="307">
        <f>IFERROR(SUM(V183:V184),"0")</f>
        <v>12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17.5</v>
      </c>
      <c r="V213" s="306">
        <f>IFERROR(IF(U213="",0,CEILING((U213/$H213),1)*$H213),"")</f>
        <v>18.900000000000002</v>
      </c>
      <c r="W213" s="37">
        <f>IFERROR(IF(V213=0,"",ROUNDUP(V213/H213,0)*0.00502),"")</f>
        <v>4.5179999999999998E-2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140</v>
      </c>
      <c r="V214" s="306">
        <f>IFERROR(IF(U214="",0,CEILING((U214/$H214),1)*$H214),"")</f>
        <v>140.70000000000002</v>
      </c>
      <c r="W214" s="37">
        <f>IFERROR(IF(V214=0,"",ROUNDUP(V214/H214,0)*0.00502),"")</f>
        <v>0.33634000000000003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74.999999999999986</v>
      </c>
      <c r="V215" s="307">
        <f>IFERROR(V211/H211,"0")+IFERROR(V212/H212,"0")+IFERROR(V213/H213,"0")+IFERROR(V214/H214,"0")</f>
        <v>76</v>
      </c>
      <c r="W215" s="307">
        <f>IFERROR(IF(W211="",0,W211),"0")+IFERROR(IF(W212="",0,W212),"0")+IFERROR(IF(W213="",0,W213),"0")+IFERROR(IF(W214="",0,W214),"0")</f>
        <v>0.38152000000000003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157.5</v>
      </c>
      <c r="V216" s="307">
        <f>IFERROR(SUM(V211:V214),"0")</f>
        <v>159.60000000000002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350</v>
      </c>
      <c r="V228" s="306">
        <f>IFERROR(IF(U228="",0,CEILING((U228/$H228),1)*$H228),"")</f>
        <v>351</v>
      </c>
      <c r="W228" s="37">
        <f>IFERROR(IF(V228=0,"",ROUNDUP(V228/H228,0)*0.02175),"")</f>
        <v>0.9787499999999999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44.871794871794876</v>
      </c>
      <c r="V231" s="307">
        <f>IFERROR(V227/H227,"0")+IFERROR(V228/H228,"0")+IFERROR(V229/H229,"0")+IFERROR(V230/H230,"0")</f>
        <v>45</v>
      </c>
      <c r="W231" s="307">
        <f>IFERROR(IF(W227="",0,W227),"0")+IFERROR(IF(W228="",0,W228),"0")+IFERROR(IF(W229="",0,W229),"0")+IFERROR(IF(W230="",0,W230),"0")</f>
        <v>0.9787499999999999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350</v>
      </c>
      <c r="V232" s="307">
        <f>IFERROR(SUM(V227:V230),"0")</f>
        <v>351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30</v>
      </c>
      <c r="V240" s="306">
        <f>IFERROR(IF(U240="",0,CEILING((U240/$H240),1)*$H240),"")</f>
        <v>30</v>
      </c>
      <c r="W240" s="37">
        <f>IFERROR(IF(V240=0,"",ROUNDUP(V240/H240,0)*0.00474),"")</f>
        <v>7.110000000000001E-2</v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15</v>
      </c>
      <c r="V243" s="307">
        <f>IFERROR(V240/H240,"0")+IFERROR(V241/H241,"0")+IFERROR(V242/H242,"0")</f>
        <v>15</v>
      </c>
      <c r="W243" s="307">
        <f>IFERROR(IF(W240="",0,W240),"0")+IFERROR(IF(W241="",0,W241),"0")+IFERROR(IF(W242="",0,W242),"0")</f>
        <v>7.110000000000001E-2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30</v>
      </c>
      <c r="V244" s="307">
        <f>IFERROR(SUM(V240:V242),"0")</f>
        <v>30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196</v>
      </c>
      <c r="V263" s="306">
        <f>IFERROR(IF(U263="",0,CEILING((U263/$H263),1)*$H263),"")</f>
        <v>196.56</v>
      </c>
      <c r="W263" s="37">
        <f>IFERROR(IF(V263=0,"",ROUNDUP(V263/H263,0)*0.00753),"")</f>
        <v>0.88101000000000007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15</v>
      </c>
      <c r="V264" s="306">
        <f>IFERROR(IF(U264="",0,CEILING((U264/$H264),1)*$H264),"")</f>
        <v>16.2</v>
      </c>
      <c r="W264" s="37">
        <f>IFERROR(IF(V264=0,"",ROUNDUP(V264/H264,0)*0.00753),"")</f>
        <v>6.7769999999999997E-2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125</v>
      </c>
      <c r="V265" s="307">
        <f>IFERROR(V263/H263,"0")+IFERROR(V264/H264,"0")</f>
        <v>126</v>
      </c>
      <c r="W265" s="307">
        <f>IFERROR(IF(W263="",0,W263),"0")+IFERROR(IF(W264="",0,W264),"0")</f>
        <v>0.94878000000000007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211</v>
      </c>
      <c r="V266" s="307">
        <f>IFERROR(SUM(V263:V264),"0")</f>
        <v>212.76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2268</v>
      </c>
      <c r="V269" s="306">
        <f>IFERROR(IF(U269="",0,CEILING((U269/$H269),1)*$H269),"")</f>
        <v>2268</v>
      </c>
      <c r="W269" s="37">
        <f>IFERROR(IF(V269=0,"",ROUNDUP(V269/H269,0)*0.00753),"")</f>
        <v>6.7770000000000001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963.48</v>
      </c>
      <c r="V270" s="306">
        <f>IFERROR(IF(U270="",0,CEILING((U270/$H270),1)*$H270),"")</f>
        <v>965.16</v>
      </c>
      <c r="W270" s="37">
        <f>IFERROR(IF(V270=0,"",ROUNDUP(V270/H270,0)*0.00753),"")</f>
        <v>2.8839900000000003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1282.3333333333333</v>
      </c>
      <c r="V271" s="307">
        <f>IFERROR(V268/H268,"0")+IFERROR(V269/H269,"0")+IFERROR(V270/H270,"0")</f>
        <v>1283</v>
      </c>
      <c r="W271" s="307">
        <f>IFERROR(IF(W268="",0,W268),"0")+IFERROR(IF(W269="",0,W269),"0")+IFERROR(IF(W270="",0,W270),"0")</f>
        <v>9.66099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3231.48</v>
      </c>
      <c r="V272" s="307">
        <f>IFERROR(SUM(V268:V270),"0")</f>
        <v>3233.16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17</v>
      </c>
      <c r="V278" s="306">
        <f>IFERROR(IF(U278="",0,CEILING((U278/$H278),1)*$H278),"")</f>
        <v>17.849999999999998</v>
      </c>
      <c r="W278" s="37">
        <f>IFERROR(IF(V278=0,"",ROUNDUP(V278/H278,0)*0.00753),"")</f>
        <v>5.271E-2</v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6.666666666666667</v>
      </c>
      <c r="V279" s="307">
        <f>IFERROR(V278/H278,"0")</f>
        <v>7</v>
      </c>
      <c r="W279" s="307">
        <f>IFERROR(IF(W278="",0,W278),"0")</f>
        <v>5.271E-2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17</v>
      </c>
      <c r="V280" s="307">
        <f>IFERROR(SUM(V278:V278),"0")</f>
        <v>17.849999999999998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650</v>
      </c>
      <c r="V286" s="306">
        <f t="shared" si="14"/>
        <v>660</v>
      </c>
      <c r="W286" s="37">
        <f>IFERROR(IF(V286=0,"",ROUNDUP(V286/H286,0)*0.02175),"")</f>
        <v>0.95699999999999996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150</v>
      </c>
      <c r="V290" s="306">
        <f t="shared" si="14"/>
        <v>150</v>
      </c>
      <c r="W290" s="37">
        <f>IFERROR(IF(V290=0,"",ROUNDUP(V290/H290,0)*0.00937),"")</f>
        <v>0.28110000000000002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15</v>
      </c>
      <c r="V291" s="306">
        <f t="shared" si="14"/>
        <v>15</v>
      </c>
      <c r="W291" s="37">
        <f>IFERROR(IF(V291=0,"",ROUNDUP(V291/H291,0)*0.00937),"")</f>
        <v>2.811E-2</v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76.333333333333343</v>
      </c>
      <c r="V292" s="307">
        <f>IFERROR(V284/H284,"0")+IFERROR(V285/H285,"0")+IFERROR(V286/H286,"0")+IFERROR(V287/H287,"0")+IFERROR(V288/H288,"0")+IFERROR(V289/H289,"0")+IFERROR(V290/H290,"0")+IFERROR(V291/H291,"0")</f>
        <v>77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1.2662100000000001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815</v>
      </c>
      <c r="V293" s="307">
        <f>IFERROR(SUM(V284:V291),"0")</f>
        <v>825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400</v>
      </c>
      <c r="V295" s="306">
        <f>IFERROR(IF(U295="",0,CEILING((U295/$H295),1)*$H295),"")</f>
        <v>405</v>
      </c>
      <c r="W295" s="37">
        <f>IFERROR(IF(V295=0,"",ROUNDUP(V295/H295,0)*0.02175),"")</f>
        <v>0.58724999999999994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26.666666666666668</v>
      </c>
      <c r="V297" s="307">
        <f>IFERROR(V295/H295,"0")+IFERROR(V296/H296,"0")</f>
        <v>27</v>
      </c>
      <c r="W297" s="307">
        <f>IFERROR(IF(W295="",0,W295),"0")+IFERROR(IF(W296="",0,W296),"0")</f>
        <v>0.58724999999999994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400</v>
      </c>
      <c r="V298" s="307">
        <f>IFERROR(SUM(V295:V296),"0")</f>
        <v>405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70</v>
      </c>
      <c r="V308" s="306">
        <f>IFERROR(IF(U308="",0,CEILING((U308/$H308),1)*$H308),"")</f>
        <v>70.2</v>
      </c>
      <c r="W308" s="37">
        <f>IFERROR(IF(V308=0,"",ROUNDUP(V308/H308,0)*0.02175),"")</f>
        <v>0.19574999999999998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8.9743589743589745</v>
      </c>
      <c r="V309" s="307">
        <f>IFERROR(V308/H308,"0")</f>
        <v>9</v>
      </c>
      <c r="W309" s="307">
        <f>IFERROR(IF(W308="",0,W308),"0")</f>
        <v>0.19574999999999998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70</v>
      </c>
      <c r="V310" s="307">
        <f>IFERROR(SUM(V308:V308),"0")</f>
        <v>70.2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100</v>
      </c>
      <c r="V313" s="306">
        <f>IFERROR(IF(U313="",0,CEILING((U313/$H313),1)*$H313),"")</f>
        <v>108</v>
      </c>
      <c r="W313" s="37">
        <f>IFERROR(IF(V313=0,"",ROUNDUP(V313/H313,0)*0.02175),"")</f>
        <v>0.19574999999999998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8.3333333333333339</v>
      </c>
      <c r="V317" s="307">
        <f>IFERROR(V313/H313,"0")+IFERROR(V314/H314,"0")+IFERROR(V315/H315,"0")+IFERROR(V316/H316,"0")</f>
        <v>9</v>
      </c>
      <c r="W317" s="307">
        <f>IFERROR(IF(W313="",0,W313),"0")+IFERROR(IF(W314="",0,W314),"0")+IFERROR(IF(W315="",0,W315),"0")+IFERROR(IF(W316="",0,W316),"0")</f>
        <v>0.19574999999999998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100</v>
      </c>
      <c r="V318" s="307">
        <f>IFERROR(SUM(V313:V316),"0")</f>
        <v>108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12</v>
      </c>
      <c r="V328" s="306">
        <f>IFERROR(IF(U328="",0,CEILING((U328/$H328),1)*$H328),"")</f>
        <v>12</v>
      </c>
      <c r="W328" s="37">
        <f>IFERROR(IF(V328=0,"",ROUNDUP(V328/H328,0)*0.00753),"")</f>
        <v>3.7650000000000003E-2</v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5</v>
      </c>
      <c r="V329" s="307">
        <f>IFERROR(V325/H325,"0")+IFERROR(V326/H326,"0")+IFERROR(V327/H327,"0")+IFERROR(V328/H328,"0")</f>
        <v>5</v>
      </c>
      <c r="W329" s="307">
        <f>IFERROR(IF(W325="",0,W325),"0")+IFERROR(IF(W326="",0,W326),"0")+IFERROR(IF(W327="",0,W327),"0")+IFERROR(IF(W328="",0,W328),"0")</f>
        <v>3.7650000000000003E-2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12</v>
      </c>
      <c r="V330" s="307">
        <f>IFERROR(SUM(V325:V328),"0")</f>
        <v>12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90</v>
      </c>
      <c r="V339" s="306">
        <f>IFERROR(IF(U339="",0,CEILING((U339/$H339),1)*$H339),"")</f>
        <v>91.800000000000011</v>
      </c>
      <c r="W339" s="37">
        <f>IFERROR(IF(V339=0,"",ROUNDUP(V339/H339,0)*0.00753),"")</f>
        <v>0.25602000000000003</v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33.333333333333329</v>
      </c>
      <c r="V340" s="307">
        <f>IFERROR(V338/H338,"0")+IFERROR(V339/H339,"0")</f>
        <v>34</v>
      </c>
      <c r="W340" s="307">
        <f>IFERROR(IF(W338="",0,W338),"0")+IFERROR(IF(W339="",0,W339),"0")</f>
        <v>0.25602000000000003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90</v>
      </c>
      <c r="V341" s="307">
        <f>IFERROR(SUM(V338:V339),"0")</f>
        <v>91.800000000000011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70</v>
      </c>
      <c r="V343" s="306">
        <f t="shared" ref="V343:V355" si="15">IFERROR(IF(U343="",0,CEILING((U343/$H343),1)*$H343),"")</f>
        <v>71.400000000000006</v>
      </c>
      <c r="W343" s="37">
        <f>IFERROR(IF(V343=0,"",ROUNDUP(V343/H343,0)*0.00753),"")</f>
        <v>0.12801000000000001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70</v>
      </c>
      <c r="V345" s="306">
        <f t="shared" si="15"/>
        <v>71.400000000000006</v>
      </c>
      <c r="W345" s="37">
        <f>IFERROR(IF(V345=0,"",ROUNDUP(V345/H345,0)*0.00753),"")</f>
        <v>0.12801000000000001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140</v>
      </c>
      <c r="V348" s="306">
        <f t="shared" si="15"/>
        <v>140.70000000000002</v>
      </c>
      <c r="W348" s="37">
        <f t="shared" si="16"/>
        <v>0.33634000000000003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588</v>
      </c>
      <c r="V350" s="306">
        <f t="shared" si="15"/>
        <v>588</v>
      </c>
      <c r="W350" s="37">
        <f t="shared" si="16"/>
        <v>1.4056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140</v>
      </c>
      <c r="V354" s="306">
        <f t="shared" si="15"/>
        <v>140.70000000000002</v>
      </c>
      <c r="W354" s="37">
        <f t="shared" si="16"/>
        <v>0.33634000000000003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446.66666666666663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448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2.3342999999999998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1008</v>
      </c>
      <c r="V357" s="307">
        <f>IFERROR(SUM(V343:V355),"0")</f>
        <v>1012.2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6.5</v>
      </c>
      <c r="V376" s="306">
        <f>IFERROR(IF(U376="",0,CEILING((U376/$H376),1)*$H376),"")</f>
        <v>6.5</v>
      </c>
      <c r="W376" s="37">
        <f>IFERROR(IF(V376=0,"",ROUNDUP(V376/H376,0)*0.00673),"")</f>
        <v>3.3649999999999999E-2</v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5</v>
      </c>
      <c r="V377" s="307">
        <f>IFERROR(V376/H376,"0")</f>
        <v>5</v>
      </c>
      <c r="W377" s="307">
        <f>IFERROR(IF(W376="",0,W376),"0")</f>
        <v>3.3649999999999999E-2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6.5</v>
      </c>
      <c r="V378" s="307">
        <f>IFERROR(SUM(V376:V376),"0")</f>
        <v>6.5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50</v>
      </c>
      <c r="V381" s="306">
        <f>IFERROR(IF(U381="",0,CEILING((U381/$H381),1)*$H381),"")</f>
        <v>52</v>
      </c>
      <c r="W381" s="37">
        <f>IFERROR(IF(V381=0,"",ROUNDUP(V381/H381,0)*0.01196),"")</f>
        <v>0.1196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9.615384615384615</v>
      </c>
      <c r="V383" s="307">
        <f>IFERROR(V381/H381,"0")+IFERROR(V382/H382,"0")</f>
        <v>10</v>
      </c>
      <c r="W383" s="307">
        <f>IFERROR(IF(W381="",0,W381),"0")+IFERROR(IF(W382="",0,W382),"0")</f>
        <v>0.1196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50</v>
      </c>
      <c r="V384" s="307">
        <f>IFERROR(SUM(V381:V382),"0")</f>
        <v>52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338.1</v>
      </c>
      <c r="V391" s="306">
        <f t="shared" si="17"/>
        <v>338.1</v>
      </c>
      <c r="W391" s="37">
        <f>IFERROR(IF(V391=0,"",ROUNDUP(V391/H391,0)*0.00502),"")</f>
        <v>0.80822000000000005</v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161</v>
      </c>
      <c r="V393" s="307">
        <f>IFERROR(V386/H386,"0")+IFERROR(V387/H387,"0")+IFERROR(V388/H388,"0")+IFERROR(V389/H389,"0")+IFERROR(V390/H390,"0")+IFERROR(V391/H391,"0")+IFERROR(V392/H392,"0")</f>
        <v>161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0.80822000000000005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338.1</v>
      </c>
      <c r="V394" s="307">
        <f>IFERROR(SUM(V386:V392),"0")</f>
        <v>338.1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50</v>
      </c>
      <c r="V406" s="306">
        <f t="shared" ref="V406:V414" si="18">IFERROR(IF(U406="",0,CEILING((U406/$H406),1)*$H406),"")</f>
        <v>52.800000000000004</v>
      </c>
      <c r="W406" s="37">
        <f>IFERROR(IF(V406=0,"",ROUNDUP(V406/H406,0)*0.01196),"")</f>
        <v>0.1196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350</v>
      </c>
      <c r="V407" s="306">
        <f t="shared" si="18"/>
        <v>353.76</v>
      </c>
      <c r="W407" s="37">
        <f>IFERROR(IF(V407=0,"",ROUNDUP(V407/H407,0)*0.01196),"")</f>
        <v>0.80132000000000003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50</v>
      </c>
      <c r="V409" s="306">
        <f t="shared" si="18"/>
        <v>52.800000000000004</v>
      </c>
      <c r="W409" s="37">
        <f>IFERROR(IF(V409=0,"",ROUNDUP(V409/H409,0)*0.01196),"")</f>
        <v>0.1196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85.22727272727272</v>
      </c>
      <c r="V415" s="307">
        <f>IFERROR(V406/H406,"0")+IFERROR(V407/H407,"0")+IFERROR(V408/H408,"0")+IFERROR(V409/H409,"0")+IFERROR(V410/H410,"0")+IFERROR(V411/H411,"0")+IFERROR(V412/H412,"0")+IFERROR(V413/H413,"0")+IFERROR(V414/H414,"0")</f>
        <v>87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1.0405200000000001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450</v>
      </c>
      <c r="V416" s="307">
        <f>IFERROR(SUM(V406:V414),"0")</f>
        <v>459.36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150</v>
      </c>
      <c r="V418" s="306">
        <f>IFERROR(IF(U418="",0,CEILING((U418/$H418),1)*$H418),"")</f>
        <v>153.12</v>
      </c>
      <c r="W418" s="37">
        <f>IFERROR(IF(V418=0,"",ROUNDUP(V418/H418,0)*0.01196),"")</f>
        <v>0.34683999999999998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28.409090909090907</v>
      </c>
      <c r="V420" s="307">
        <f>IFERROR(V418/H418,"0")+IFERROR(V419/H419,"0")</f>
        <v>29</v>
      </c>
      <c r="W420" s="307">
        <f>IFERROR(IF(W418="",0,W418),"0")+IFERROR(IF(W419="",0,W419),"0")</f>
        <v>0.34683999999999998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150</v>
      </c>
      <c r="V421" s="307">
        <f>IFERROR(SUM(V418:V419),"0")</f>
        <v>153.12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50</v>
      </c>
      <c r="V423" s="306">
        <f t="shared" ref="V423:V428" si="19">IFERROR(IF(U423="",0,CEILING((U423/$H423),1)*$H423),"")</f>
        <v>52.800000000000004</v>
      </c>
      <c r="W423" s="37">
        <f>IFERROR(IF(V423=0,"",ROUNDUP(V423/H423,0)*0.01196),"")</f>
        <v>0.1196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70</v>
      </c>
      <c r="V424" s="306">
        <f t="shared" si="19"/>
        <v>73.92</v>
      </c>
      <c r="W424" s="37">
        <f>IFERROR(IF(V424=0,"",ROUNDUP(V424/H424,0)*0.01196),"")</f>
        <v>0.16744000000000001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100</v>
      </c>
      <c r="V425" s="306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41.666666666666664</v>
      </c>
      <c r="V429" s="307">
        <f>IFERROR(V423/H423,"0")+IFERROR(V424/H424,"0")+IFERROR(V425/H425,"0")+IFERROR(V426/H426,"0")+IFERROR(V427/H427,"0")+IFERROR(V428/H428,"0")</f>
        <v>43</v>
      </c>
      <c r="W429" s="307">
        <f>IFERROR(IF(W423="",0,W423),"0")+IFERROR(IF(W424="",0,W424),"0")+IFERROR(IF(W425="",0,W425),"0")+IFERROR(IF(W426="",0,W426),"0")+IFERROR(IF(W427="",0,W427),"0")+IFERROR(IF(W428="",0,W428),"0")</f>
        <v>0.51428000000000007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220</v>
      </c>
      <c r="V430" s="307">
        <f>IFERROR(SUM(V423:V428),"0")</f>
        <v>227.04000000000002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30</v>
      </c>
      <c r="V440" s="306">
        <f>IFERROR(IF(U440="",0,CEILING((U440/$H440),1)*$H440),"")</f>
        <v>36</v>
      </c>
      <c r="W440" s="37">
        <f>IFERROR(IF(V440=0,"",ROUNDUP(V440/H440,0)*0.02175),"")</f>
        <v>6.5250000000000002E-2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2.5</v>
      </c>
      <c r="V441" s="307">
        <f>IFERROR(V439/H439,"0")+IFERROR(V440/H440,"0")</f>
        <v>3</v>
      </c>
      <c r="W441" s="307">
        <f>IFERROR(IF(W439="",0,W439),"0")+IFERROR(IF(W440="",0,W440),"0")</f>
        <v>6.5250000000000002E-2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30</v>
      </c>
      <c r="V442" s="307">
        <f>IFERROR(SUM(V439:V440),"0")</f>
        <v>36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20</v>
      </c>
      <c r="V450" s="306">
        <f>IFERROR(IF(U450="",0,CEILING((U450/$H450),1)*$H450),"")</f>
        <v>21.9</v>
      </c>
      <c r="W450" s="37">
        <f>IFERROR(IF(V450=0,"",ROUNDUP(V450/H450,0)*0.00753),"")</f>
        <v>3.7650000000000003E-2</v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4.5662100456621006</v>
      </c>
      <c r="V451" s="307">
        <f>IFERROR(V449/H449,"0")+IFERROR(V450/H450,"0")</f>
        <v>5</v>
      </c>
      <c r="W451" s="307">
        <f>IFERROR(IF(W449="",0,W449),"0")+IFERROR(IF(W450="",0,W450),"0")</f>
        <v>3.7650000000000003E-2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20</v>
      </c>
      <c r="V452" s="307">
        <f>IFERROR(SUM(V449:V450),"0")</f>
        <v>21.9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100</v>
      </c>
      <c r="V460" s="306">
        <f>IFERROR(IF(U460="",0,CEILING((U460/$H460),1)*$H460),"")</f>
        <v>101.39999999999999</v>
      </c>
      <c r="W460" s="37">
        <f>IFERROR(IF(V460=0,"",ROUNDUP(V460/H460,0)*0.02175),"")</f>
        <v>0.28275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12.820512820512821</v>
      </c>
      <c r="V461" s="307">
        <f>IFERROR(V460/H460,"0")</f>
        <v>13</v>
      </c>
      <c r="W461" s="307">
        <f>IFERROR(IF(W460="",0,W460),"0")</f>
        <v>0.28275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100</v>
      </c>
      <c r="V462" s="307">
        <f>IFERROR(SUM(V460:V460),"0")</f>
        <v>101.39999999999999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17304.080000000002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17444.590000000004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18710.390622981286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18859.069000000003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38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19660.390622981286</v>
      </c>
      <c r="V466" s="307">
        <f>GrossWeightTotalR+PalletQtyTotalR*25</f>
        <v>19809.069000000003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5150.5322033116563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5175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44.090189999999986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175.50000000000003</v>
      </c>
      <c r="D473" s="47">
        <f>IFERROR(V52*1,"0")+IFERROR(V53*1,"0")+IFERROR(V54*1,"0")</f>
        <v>1665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3284.7</v>
      </c>
      <c r="F473" s="47">
        <f>IFERROR(V118*1,"0")+IFERROR(V119*1,"0")+IFERROR(V120*1,"0")+IFERROR(V121*1,"0")</f>
        <v>1698.3000000000002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426.3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2270.8000000000002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540.6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3463.77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1300.2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120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1110.5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390.1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839.52</v>
      </c>
      <c r="R473" s="47">
        <f>IFERROR(V439*1,"0")+IFERROR(V440*1,"0")+IFERROR(V444*1,"0")+IFERROR(V445*1,"0")+IFERROR(V449*1,"0")+IFERROR(V450*1,"0")+IFERROR(V454*1,"0")+IFERROR(V455*1,"0")</f>
        <v>57.9</v>
      </c>
      <c r="S473" s="47">
        <f>IFERROR(V460*1,"0")</f>
        <v>101.39999999999999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2023-09-06T10:54:28Z</dcterms:modified>
</cp:coreProperties>
</file>