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2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D473" i="1" l="1"/>
  <c r="U465" i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V394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V357" i="1" s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V318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V272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W243" i="1" s="1"/>
  <c r="M241" i="1"/>
  <c r="W240" i="1"/>
  <c r="V240" i="1"/>
  <c r="V244" i="1" s="1"/>
  <c r="M240" i="1"/>
  <c r="U238" i="1"/>
  <c r="U237" i="1"/>
  <c r="W236" i="1"/>
  <c r="V236" i="1"/>
  <c r="M236" i="1"/>
  <c r="V235" i="1"/>
  <c r="V238" i="1" s="1"/>
  <c r="V234" i="1"/>
  <c r="W234" i="1" s="1"/>
  <c r="U232" i="1"/>
  <c r="U231" i="1"/>
  <c r="W230" i="1"/>
  <c r="V230" i="1"/>
  <c r="M230" i="1"/>
  <c r="W229" i="1"/>
  <c r="V229" i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W213" i="1"/>
  <c r="V213" i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W189" i="1"/>
  <c r="V189" i="1"/>
  <c r="M189" i="1"/>
  <c r="U186" i="1"/>
  <c r="U185" i="1"/>
  <c r="W184" i="1"/>
  <c r="V184" i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M165" i="1"/>
  <c r="V164" i="1"/>
  <c r="V180" i="1" s="1"/>
  <c r="M164" i="1"/>
  <c r="V163" i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W156" i="1"/>
  <c r="W160" i="1" s="1"/>
  <c r="V156" i="1"/>
  <c r="M156" i="1"/>
  <c r="U154" i="1"/>
  <c r="U153" i="1"/>
  <c r="W152" i="1"/>
  <c r="V152" i="1"/>
  <c r="M152" i="1"/>
  <c r="V151" i="1"/>
  <c r="V153" i="1" s="1"/>
  <c r="V149" i="1"/>
  <c r="U149" i="1"/>
  <c r="V148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W136" i="1"/>
  <c r="V136" i="1"/>
  <c r="M136" i="1"/>
  <c r="W135" i="1"/>
  <c r="V135" i="1"/>
  <c r="M135" i="1"/>
  <c r="V134" i="1"/>
  <c r="V142" i="1" s="1"/>
  <c r="M134" i="1"/>
  <c r="U131" i="1"/>
  <c r="U130" i="1"/>
  <c r="V129" i="1"/>
  <c r="V130" i="1" s="1"/>
  <c r="M129" i="1"/>
  <c r="V128" i="1"/>
  <c r="W128" i="1" s="1"/>
  <c r="M128" i="1"/>
  <c r="W127" i="1"/>
  <c r="V127" i="1"/>
  <c r="M127" i="1"/>
  <c r="U123" i="1"/>
  <c r="U122" i="1"/>
  <c r="W121" i="1"/>
  <c r="V121" i="1"/>
  <c r="M121" i="1"/>
  <c r="W120" i="1"/>
  <c r="V120" i="1"/>
  <c r="M120" i="1"/>
  <c r="V119" i="1"/>
  <c r="W119" i="1" s="1"/>
  <c r="M119" i="1"/>
  <c r="V118" i="1"/>
  <c r="M118" i="1"/>
  <c r="U115" i="1"/>
  <c r="U114" i="1"/>
  <c r="V113" i="1"/>
  <c r="W113" i="1" s="1"/>
  <c r="W112" i="1"/>
  <c r="V112" i="1"/>
  <c r="M112" i="1"/>
  <c r="V111" i="1"/>
  <c r="V115" i="1" s="1"/>
  <c r="M111" i="1"/>
  <c r="V110" i="1"/>
  <c r="W110" i="1" s="1"/>
  <c r="M110" i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V108" i="1" s="1"/>
  <c r="M102" i="1"/>
  <c r="V101" i="1"/>
  <c r="W101" i="1" s="1"/>
  <c r="M101" i="1"/>
  <c r="W100" i="1"/>
  <c r="V100" i="1"/>
  <c r="U98" i="1"/>
  <c r="U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W97" i="1" s="1"/>
  <c r="V88" i="1"/>
  <c r="V97" i="1" s="1"/>
  <c r="M88" i="1"/>
  <c r="U86" i="1"/>
  <c r="U85" i="1"/>
  <c r="W84" i="1"/>
  <c r="V84" i="1"/>
  <c r="M84" i="1"/>
  <c r="V83" i="1"/>
  <c r="W83" i="1" s="1"/>
  <c r="M83" i="1"/>
  <c r="V82" i="1"/>
  <c r="W82" i="1" s="1"/>
  <c r="W81" i="1"/>
  <c r="V81" i="1"/>
  <c r="V80" i="1"/>
  <c r="W80" i="1" s="1"/>
  <c r="M80" i="1"/>
  <c r="W79" i="1"/>
  <c r="V79" i="1"/>
  <c r="V78" i="1"/>
  <c r="V85" i="1" s="1"/>
  <c r="M78" i="1"/>
  <c r="U76" i="1"/>
  <c r="U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V59" i="1"/>
  <c r="V76" i="1" s="1"/>
  <c r="M59" i="1"/>
  <c r="U56" i="1"/>
  <c r="U55" i="1"/>
  <c r="W54" i="1"/>
  <c r="V54" i="1"/>
  <c r="V53" i="1"/>
  <c r="W53" i="1" s="1"/>
  <c r="M53" i="1"/>
  <c r="W52" i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3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U463" i="1" s="1"/>
  <c r="V23" i="1"/>
  <c r="U23" i="1"/>
  <c r="V22" i="1"/>
  <c r="M22" i="1"/>
  <c r="H10" i="1"/>
  <c r="A9" i="1"/>
  <c r="H9" i="1" s="1"/>
  <c r="D7" i="1"/>
  <c r="N6" i="1"/>
  <c r="M2" i="1"/>
  <c r="J9" i="1" l="1"/>
  <c r="W55" i="1"/>
  <c r="W75" i="1"/>
  <c r="V114" i="1"/>
  <c r="V123" i="1"/>
  <c r="A10" i="1"/>
  <c r="B473" i="1"/>
  <c r="V464" i="1"/>
  <c r="W27" i="1"/>
  <c r="W35" i="1"/>
  <c r="W37" i="1" s="1"/>
  <c r="V38" i="1"/>
  <c r="V463" i="1" s="1"/>
  <c r="V42" i="1"/>
  <c r="V48" i="1"/>
  <c r="V467" i="1" s="1"/>
  <c r="V56" i="1"/>
  <c r="W78" i="1"/>
  <c r="W85" i="1" s="1"/>
  <c r="V86" i="1"/>
  <c r="V98" i="1"/>
  <c r="W102" i="1"/>
  <c r="W107" i="1" s="1"/>
  <c r="W111" i="1"/>
  <c r="W114" i="1" s="1"/>
  <c r="F473" i="1"/>
  <c r="V122" i="1"/>
  <c r="W129" i="1"/>
  <c r="W130" i="1" s="1"/>
  <c r="W134" i="1"/>
  <c r="W142" i="1" s="1"/>
  <c r="V143" i="1"/>
  <c r="W151" i="1"/>
  <c r="W153" i="1" s="1"/>
  <c r="V160" i="1"/>
  <c r="V181" i="1"/>
  <c r="W164" i="1"/>
  <c r="W183" i="1"/>
  <c r="W185" i="1" s="1"/>
  <c r="V204" i="1"/>
  <c r="W224" i="1"/>
  <c r="V225" i="1"/>
  <c r="W235" i="1"/>
  <c r="W269" i="1"/>
  <c r="N473" i="1"/>
  <c r="W345" i="1"/>
  <c r="V363" i="1"/>
  <c r="W388" i="1"/>
  <c r="W393" i="1" s="1"/>
  <c r="Q473" i="1"/>
  <c r="W409" i="1"/>
  <c r="W425" i="1"/>
  <c r="W429" i="1" s="1"/>
  <c r="V430" i="1"/>
  <c r="W451" i="1"/>
  <c r="V457" i="1"/>
  <c r="V456" i="1"/>
  <c r="S473" i="1"/>
  <c r="V462" i="1"/>
  <c r="W460" i="1"/>
  <c r="W461" i="1" s="1"/>
  <c r="H473" i="1"/>
  <c r="V107" i="1"/>
  <c r="V186" i="1"/>
  <c r="K473" i="1"/>
  <c r="V254" i="1"/>
  <c r="W247" i="1"/>
  <c r="W254" i="1" s="1"/>
  <c r="W292" i="1"/>
  <c r="V293" i="1"/>
  <c r="F9" i="1"/>
  <c r="F10" i="1"/>
  <c r="W22" i="1"/>
  <c r="W23" i="1" s="1"/>
  <c r="W26" i="1"/>
  <c r="W32" i="1" s="1"/>
  <c r="W118" i="1"/>
  <c r="W122" i="1" s="1"/>
  <c r="G473" i="1"/>
  <c r="V131" i="1"/>
  <c r="V161" i="1"/>
  <c r="W163" i="1"/>
  <c r="J473" i="1"/>
  <c r="V216" i="1"/>
  <c r="V232" i="1"/>
  <c r="W259" i="1"/>
  <c r="V266" i="1"/>
  <c r="V265" i="1"/>
  <c r="V271" i="1"/>
  <c r="W268" i="1"/>
  <c r="W271" i="1" s="1"/>
  <c r="V330" i="1"/>
  <c r="W415" i="1"/>
  <c r="V447" i="1"/>
  <c r="V465" i="1"/>
  <c r="L473" i="1"/>
  <c r="V154" i="1"/>
  <c r="U467" i="1"/>
  <c r="E473" i="1"/>
  <c r="V75" i="1"/>
  <c r="I473" i="1"/>
  <c r="W204" i="1"/>
  <c r="V205" i="1"/>
  <c r="W215" i="1"/>
  <c r="W231" i="1"/>
  <c r="W237" i="1"/>
  <c r="V255" i="1"/>
  <c r="M473" i="1"/>
  <c r="W329" i="1"/>
  <c r="O473" i="1"/>
  <c r="W363" i="1"/>
  <c r="V36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W180" i="1" l="1"/>
  <c r="W468" i="1" s="1"/>
  <c r="V466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<sst xmlns="http://schemas.openxmlformats.org/spreadsheetml/2006/main" count="1693" uniqueCount="649">
  <si>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</si>
  <si>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</si>
  <si>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</si>
  <si>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</si>
  <si>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</si>
  <si>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</si>
  <si>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</si>
  <si>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</si>
  <si>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</si>
  <si>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</si>
  <si>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</si>
  <si>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</si>
  <si>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</si>
  <si>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</si>
  <si>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</si>
  <si>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</si>
  <si>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</si>
  <si>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</si>
  <si>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</si>
  <si>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</si>
  <si>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</si>
  <si>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</si>
  <si>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</si>
  <si>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</si>
  <si>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</si>
  <si>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</si>
  <si>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</si>
  <si>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</si>
  <si>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</si>
  <si>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</si>
  <si>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</si>
  <si>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</si>
  <si>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</si>
  <si>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</si>
  <si>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</si>
  <si>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</si>
  <si>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</si>
  <si>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</si>
  <si>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</si>
  <si>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</si>
  <si>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</si>
  <si>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</si>
  <si>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</si>
  <si>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</si>
  <si>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</si>
  <si>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</si>
  <si>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</si>
  <si>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</si>
  <si>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</si>
  <si>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</si>
  <si>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</si>
  <si>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</si>
  <si>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</si>
  <si>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</si>
  <si>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</si>
  <si>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</si>
  <si>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</si>
  <si>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</si>
  <si>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</si>
  <si>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</si>
  <si>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</si>
  <si>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</si>
  <si>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</si>
  <si>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</si>
  <si>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</si>
  <si>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</si>
  <si>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</si>
  <si>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</si>
  <si>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</si>
  <si>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</si>
  <si>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</si>
  <si>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</si>
  <si>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</si>
  <si>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</si>
  <si>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</si>
  <si>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</si>
  <si>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</si>
  <si>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</si>
  <si>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</si>
  <si>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</si>
  <si>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</si>
  <si>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</si>
  <si>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</si>
  <si>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</si>
  <si>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</si>
  <si>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</si>
  <si>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</si>
  <si>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</si>
  <si>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</si>
  <si>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</si>
  <si>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</si>
  <si>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</si>
  <si>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</si>
  <si>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</si>
  <si>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</si>
  <si>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</si>
  <si>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</si>
  <si>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</si>
  <si>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</si>
  <si>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</si>
  <si>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</si>
  <si>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</si>
  <si>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</si>
  <si>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</si>
  <si>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</si>
  <si>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</si>
  <si>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</si>
  <si>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</si>
  <si>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</si>
  <si>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</si>
  <si>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</si>
  <si>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</si>
  <si>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</si>
  <si>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</si>
  <si>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</si>
  <si>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</si>
  <si>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</si>
  <si>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</si>
  <si>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</si>
  <si>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</si>
  <si>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</si>
  <si>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</si>
  <si>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</si>
  <si>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</si>
  <si>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</si>
  <si>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</si>
  <si>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</si>
  <si>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</si>
  <si>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</si>
  <si>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</si>
  <si>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</si>
  <si>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</si>
  <si>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</si>
  <si>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</si>
  <si>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</si>
  <si>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</si>
  <si>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</si>
  <si>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</si>
  <si>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</si>
  <si>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</si>
  <si>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</si>
  <si>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</si>
  <si>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</si>
  <si>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</si>
  <si>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</si>
  <si>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</si>
  <si>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</si>
  <si>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</si>
  <si>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</si>
  <si>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</si>
  <si>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</si>
  <si>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</si>
  <si>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</si>
  <si>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</si>
  <si>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</si>
  <si>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</si>
  <si>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</si>
  <si>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</si>
  <si>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</si>
  <si>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</si>
  <si>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</si>
  <si>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</si>
  <si>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</si>
  <si>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</si>
  <si>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</si>
  <si>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</si>
  <si>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</si>
  <si>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</si>
  <si>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</si>
  <si>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</si>
  <si>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</si>
  <si>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</si>
  <si>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</si>
  <si>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</si>
  <si>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</si>
  <si>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</si>
  <si>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</si>
  <si>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</si>
  <si>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</si>
  <si>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</si>
  <si>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</si>
  <si>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</si>
  <si>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</si>
  <si>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</si>
  <si>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</si>
  <si>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</si>
  <si>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</si>
  <si>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</si>
  <si>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</si>
  <si>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</si>
  <si>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</si>
  <si>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</si>
  <si>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</si>
  <si>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</si>
  <si>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</si>
  <si>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</si>
  <si>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</si>
  <si>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</si>
  <si>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</si>
  <si>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</si>
  <si>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</si>
  <si>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</si>
  <si>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</si>
  <si>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</si>
  <si>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</si>
  <si>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</si>
  <si>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</si>
  <si>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</si>
  <si>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</si>
  <si>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</si>
  <si>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</si>
  <si>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</si>
  <si>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</si>
  <si>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</si>
  <si>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</si>
  <si>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</si>
  <si>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</si>
  <si>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</si>
  <si>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</si>
  <si>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</si>
  <si>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</si>
  <si>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</si>
  <si>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</si>
  <si>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</si>
  <si>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</si>
  <si>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</si>
  <si>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</si>
  <si>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</si>
  <si>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</si>
  <si>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</si>
  <si>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</si>
  <si>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</si>
  <si>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</si>
  <si>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</si>
  <si>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</si>
  <si>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</si>
  <si>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</si>
  <si>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</si>
  <si>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</si>
  <si>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</si>
  <si>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</si>
  <si>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</si>
  <si>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</si>
  <si>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</si>
  <si>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</si>
  <si>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</si>
  <si>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</si>
  <si>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</si>
  <si>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</si>
  <si>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</si>
  <si>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</si>
  <si>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</si>
  <si>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</si>
  <si>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</si>
  <si>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</si>
  <si>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</si>
  <si>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</si>
  <si>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</si>
  <si>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</si>
  <si>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</si>
  <si>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</si>
  <si>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</si>
  <si>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</si>
  <si>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</si>
  <si>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</si>
  <si>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</si>
  <si>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</si>
  <si>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</si>
  <si>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</si>
  <si>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</si>
  <si>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</si>
  <si>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</si>
  <si>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</si>
  <si>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</si>
  <si>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</si>
  <si>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</si>
  <si>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</si>
  <si>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</si>
  <si>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</si>
  <si>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</si>
  <si>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</si>
  <si>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</si>
  <si>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</si>
  <si>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</si>
  <si>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</si>
  <si>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</si>
  <si>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</si>
  <si>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</si>
  <si>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</si>
  <si>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</si>
  <si>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</si>
  <si>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</si>
  <si>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</si>
  <si>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</si>
  <si>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</si>
  <si>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</si>
  <si>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</si>
  <si>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</si>
  <si>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</si>
  <si>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</si>
  <si>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</si>
  <si>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</si>
  <si>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</si>
  <si>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</si>
  <si>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</si>
  <si>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</si>
  <si>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</si>
  <si>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</si>
  <si>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</si>
  <si>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</si>
  <si>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</si>
  <si>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</si>
  <si>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</si>
  <si>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</si>
  <si>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</si>
  <si>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</si>
  <si>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</si>
  <si>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</si>
  <si>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</si>
  <si>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</si>
  <si>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</si>
  <si>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</si>
  <si>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</si>
  <si>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</si>
  <si>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</si>
  <si>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</si>
  <si>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</si>
  <si>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</si>
  <si>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</si>
  <si>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</si>
  <si>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</si>
  <si>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</si>
  <si>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</si>
  <si>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</si>
  <si>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</si>
  <si>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</si>
  <si>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</si>
  <si>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</si>
  <si>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</si>
  <si>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</si>
  <si>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</si>
  <si>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</si>
  <si>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</si>
  <si>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</si>
  <si>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</si>
  <si>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</si>
  <si>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</si>
  <si>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</si>
  <si>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</si>
  <si>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</si>
  <si>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</si>
  <si>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</si>
  <si>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</si>
  <si>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</si>
  <si>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</si>
  <si>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</si>
  <si>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</si>
  <si>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</si>
  <si>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</si>
  <si>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</si>
  <si>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</si>
  <si>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</si>
  <si>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</si>
  <si>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</si>
  <si>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</si>
  <si>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</si>
  <si>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</si>
  <si>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</si>
  <si>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</si>
  <si>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</si>
  <si>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</si>
  <si>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</si>
  <si>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</si>
  <si>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</si>
  <si>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</si>
  <si>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</si>
  <si>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</si>
  <si>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</si>
  <si>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</si>
  <si>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</si>
  <si>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</si>
  <si>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</si>
  <si>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</si>
  <si>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</si>
  <si>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</si>
  <si>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</si>
  <si>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</si>
  <si>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</si>
  <si>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</si>
  <si>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</si>
  <si>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</si>
  <si>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</si>
  <si>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</si>
  <si>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</si>
  <si>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</si>
  <si>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</si>
  <si>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</si>
  <si>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</si>
  <si>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</si>
  <si>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</si>
  <si>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</si>
  <si>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</si>
  <si>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</si>
  <si>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</si>
  <si>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</si>
  <si>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</si>
  <si>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</si>
  <si>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</si>
  <si>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</si>
  <si>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</si>
  <si>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</si>
  <si>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</si>
  <si>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</si>
  <si>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</si>
  <si>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</si>
  <si>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</si>
  <si>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</si>
  <si>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</si>
  <si>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</si>
  <si>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</si>
  <si>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</si>
  <si>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</si>
  <si>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</si>
  <si>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</si>
  <si>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</si>
  <si>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</si>
  <si>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</si>
  <si>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</si>
  <si>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</si>
  <si>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</si>
  <si>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</si>
  <si>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</si>
  <si>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</si>
  <si>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</si>
  <si>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</si>
  <si>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</si>
  <si>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</si>
  <si>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</si>
  <si>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</si>
  <si>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</si>
  <si>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</si>
  <si>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</si>
  <si>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</si>
  <si>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</si>
  <si>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</si>
  <si>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</si>
  <si>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</si>
  <si>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</si>
  <si>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</si>
  <si>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</si>
  <si>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</si>
  <si>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</si>
  <si>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</si>
  <si>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</si>
  <si>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</si>
  <si>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</si>
  <si>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</si>
  <si>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</si>
  <si>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</si>
  <si>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</si>
  <si>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</si>
  <si>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</si>
  <si>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</si>
  <si>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</si>
  <si>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</si>
  <si>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</si>
  <si>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</si>
  <si>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</si>
  <si>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</si>
  <si>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</si>
  <si>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</si>
  <si>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</si>
  <si>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</si>
  <si>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</si>
  <si>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</si>
  <si>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</si>
  <si>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</si>
  <si>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</si>
  <si>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</si>
  <si>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</si>
  <si>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</si>
  <si>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</si>
  <si>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</si>
  <si>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</si>
  <si>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</si>
  <si>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</si>
  <si>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</si>
  <si>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</si>
  <si>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</si>
  <si>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</si>
  <si>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</si>
  <si>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</si>
  <si>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</si>
  <si>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</si>
  <si>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</si>
  <si>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</si>
  <si>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</si>
  <si>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</si>
  <si>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</si>
  <si>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</si>
  <si>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</si>
  <si>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</si>
  <si>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</si>
  <si>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</si>
  <si>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</si>
  <si>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</si>
  <si>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</si>
  <si>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</si>
  <si>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</si>
  <si>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</si>
  <si>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</si>
  <si>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</si>
  <si>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</si>
  <si>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</si>
  <si>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</si>
  <si>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</si>
  <si>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</si>
  <si>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</si>
  <si>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</si>
  <si>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</si>
  <si>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</si>
  <si>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</si>
  <si>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</si>
  <si>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</si>
  <si>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</si>
  <si>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</si>
  <si>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</si>
  <si>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</si>
  <si>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</si>
  <si>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</si>
  <si>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</si>
  <si>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</si>
  <si>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</si>
  <si>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</si>
  <si>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</si>
  <si>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</si>
  <si>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</si>
  <si>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</si>
  <si>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</si>
  <si>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</si>
  <si>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</si>
  <si>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</si>
  <si>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</si>
  <si>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</si>
  <si>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</si>
  <si>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</si>
  <si>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</si>
  <si>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</si>
  <si>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</si>
  <si>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</si>
  <si>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</si>
  <si>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</si>
  <si>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</si>
  <si>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</si>
  <si>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</si>
  <si>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</si>
  <si>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</si>
  <si>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</si>
  <si>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</si>
  <si>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</si>
  <si>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</si>
  <si>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</si>
  <si>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</si>
  <si>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</si>
  <si>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</si>
  <si>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</si>
  <si>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</si>
  <si>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</si>
  <si>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</si>
  <si>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</si>
  <si>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</si>
  <si>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</si>
  <si>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</si>
  <si>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</si>
  <si>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</si>
  <si>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</si>
  <si>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</si>
  <si>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</si>
  <si>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</si>
  <si>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</si>
  <si>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</si>
  <si>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</si>
  <si>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</si>
  <si>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</si>
  <si>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</si>
  <si>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</si>
  <si>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</si>
  <si>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</si>
  <si>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</si>
  <si>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</si>
  <si>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</si>
  <si>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</si>
  <si>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</si>
  <si>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</si>
  <si>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</si>
  <si>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</si>
  <si>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</si>
  <si>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</si>
  <si>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</si>
  <si>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</si>
  <si>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</si>
  <si>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</si>
  <si>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</si>
  <si>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</si>
  <si>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</si>
  <si>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</si>
  <si>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</si>
  <si>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</si>
  <si>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</si>
  <si>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</si>
  <si>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</si>
  <si>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</si>
  <si>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</si>
  <si>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</si>
  <si>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</si>
  <si>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</si>
  <si>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</si>
  <si>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</si>
  <si>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</si>
  <si>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</si>
  <si>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</si>
  <si>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</si>
  <si>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</si>
  <si>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</si>
  <si>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</si>
  <si>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</si>
  <si>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</si>
  <si>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</si>
  <si>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</si>
  <si>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</si>
  <si>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</si>
  <si>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</si>
  <si>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</si>
  <si>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</si>
  <si>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</si>
  <si>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</si>
  <si>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</si>
  <si>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</si>
  <si>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</si>
  <si>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</si>
  <si>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</si>
  <si>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</si>
  <si>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</si>
  <si>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</si>
  <si>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</si>
  <si>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</si>
  <si>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</si>
  <si>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</si>
  <si>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добавка к заказу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</si>
</sst>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648</v>
      </c>
      <c r="I5" s="634"/>
      <c r="J5" s="634"/>
      <c r="K5" s="632"/>
      <c r="M5" s="25" t="s">
        <v>10</v>
      </c>
      <c r="N5" s="627">
        <v>45177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619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0.54166666666666663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647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27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28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29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30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31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32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33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34</v>
      </c>
      <c r="B17" s="572" t="s">
        <v>35</v>
      </c>
      <c r="C17" s="594" t="s">
        <v>36</v>
      </c>
      <c r="D17" s="572" t="s">
        <v>37</v>
      </c>
      <c r="E17" s="595"/>
      <c r="F17" s="572" t="s">
        <v>38</v>
      </c>
      <c r="G17" s="572" t="s">
        <v>39</v>
      </c>
      <c r="H17" s="572" t="s">
        <v>40</v>
      </c>
      <c r="I17" s="572" t="s">
        <v>41</v>
      </c>
      <c r="J17" s="572" t="s">
        <v>42</v>
      </c>
      <c r="K17" s="572" t="s">
        <v>43</v>
      </c>
      <c r="L17" s="572" t="s">
        <v>44</v>
      </c>
      <c r="M17" s="572" t="s">
        <v>45</v>
      </c>
      <c r="N17" s="598"/>
      <c r="O17" s="598"/>
      <c r="P17" s="598"/>
      <c r="Q17" s="595"/>
      <c r="R17" s="593" t="s">
        <v>46</v>
      </c>
      <c r="S17" s="327"/>
      <c r="T17" s="572" t="s">
        <v>47</v>
      </c>
      <c r="U17" s="572" t="s">
        <v>48</v>
      </c>
      <c r="V17" s="574" t="s">
        <v>49</v>
      </c>
      <c r="W17" s="572" t="s">
        <v>50</v>
      </c>
      <c r="X17" s="576" t="s">
        <v>51</v>
      </c>
      <c r="Y17" s="576" t="s">
        <v>52</v>
      </c>
      <c r="Z17" s="576" t="s">
        <v>53</v>
      </c>
      <c r="AA17" s="578"/>
      <c r="AB17" s="579"/>
      <c r="AC17" s="583"/>
      <c r="AZ17" s="585" t="s">
        <v>54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55</v>
      </c>
      <c r="S18" s="302" t="s">
        <v>56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57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57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58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59</v>
      </c>
      <c r="B22" s="55" t="s">
        <v>60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61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62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63</v>
      </c>
      <c r="N23" s="320"/>
      <c r="O23" s="320"/>
      <c r="P23" s="320"/>
      <c r="Q23" s="320"/>
      <c r="R23" s="320"/>
      <c r="S23" s="321"/>
      <c r="T23" s="38" t="s">
        <v>64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63</v>
      </c>
      <c r="N24" s="320"/>
      <c r="O24" s="320"/>
      <c r="P24" s="320"/>
      <c r="Q24" s="320"/>
      <c r="R24" s="320"/>
      <c r="S24" s="321"/>
      <c r="T24" s="38" t="s">
        <v>62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65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66</v>
      </c>
      <c r="B26" s="55" t="s">
        <v>67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61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62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68</v>
      </c>
      <c r="B27" s="55" t="s">
        <v>69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61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62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70</v>
      </c>
      <c r="B28" s="55" t="s">
        <v>71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61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62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72</v>
      </c>
      <c r="B29" s="55" t="s">
        <v>73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61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62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74</v>
      </c>
      <c r="B30" s="55" t="s">
        <v>75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61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62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76</v>
      </c>
      <c r="B31" s="55" t="s">
        <v>77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61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62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63</v>
      </c>
      <c r="N32" s="320"/>
      <c r="O32" s="320"/>
      <c r="P32" s="320"/>
      <c r="Q32" s="320"/>
      <c r="R32" s="320"/>
      <c r="S32" s="321"/>
      <c r="T32" s="38" t="s">
        <v>64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63</v>
      </c>
      <c r="N33" s="320"/>
      <c r="O33" s="320"/>
      <c r="P33" s="320"/>
      <c r="Q33" s="320"/>
      <c r="R33" s="320"/>
      <c r="S33" s="321"/>
      <c r="T33" s="38" t="s">
        <v>62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78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79</v>
      </c>
      <c r="B35" s="55" t="s">
        <v>80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81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62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82</v>
      </c>
    </row>
    <row r="36" spans="1:52" ht="27" customHeight="1" x14ac:dyDescent="0.25">
      <c r="A36" s="55" t="s">
        <v>83</v>
      </c>
      <c r="B36" s="55" t="s">
        <v>84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85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62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82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63</v>
      </c>
      <c r="N37" s="320"/>
      <c r="O37" s="320"/>
      <c r="P37" s="320"/>
      <c r="Q37" s="320"/>
      <c r="R37" s="320"/>
      <c r="S37" s="321"/>
      <c r="T37" s="38" t="s">
        <v>64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63</v>
      </c>
      <c r="N38" s="320"/>
      <c r="O38" s="320"/>
      <c r="P38" s="320"/>
      <c r="Q38" s="320"/>
      <c r="R38" s="320"/>
      <c r="S38" s="321"/>
      <c r="T38" s="38" t="s">
        <v>62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86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87</v>
      </c>
      <c r="B40" s="55" t="s">
        <v>88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81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62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89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63</v>
      </c>
      <c r="N41" s="320"/>
      <c r="O41" s="320"/>
      <c r="P41" s="320"/>
      <c r="Q41" s="320"/>
      <c r="R41" s="320"/>
      <c r="S41" s="321"/>
      <c r="T41" s="38" t="s">
        <v>64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63</v>
      </c>
      <c r="N42" s="320"/>
      <c r="O42" s="320"/>
      <c r="P42" s="320"/>
      <c r="Q42" s="320"/>
      <c r="R42" s="320"/>
      <c r="S42" s="321"/>
      <c r="T42" s="38" t="s">
        <v>62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90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91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92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93</v>
      </c>
      <c r="B46" s="55" t="s">
        <v>94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95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62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96</v>
      </c>
      <c r="B47" s="55" t="s">
        <v>97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95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62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63</v>
      </c>
      <c r="N48" s="320"/>
      <c r="O48" s="320"/>
      <c r="P48" s="320"/>
      <c r="Q48" s="320"/>
      <c r="R48" s="320"/>
      <c r="S48" s="321"/>
      <c r="T48" s="38" t="s">
        <v>64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63</v>
      </c>
      <c r="N49" s="320"/>
      <c r="O49" s="320"/>
      <c r="P49" s="320"/>
      <c r="Q49" s="320"/>
      <c r="R49" s="320"/>
      <c r="S49" s="321"/>
      <c r="T49" s="38" t="s">
        <v>62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98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99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100</v>
      </c>
      <c r="B52" s="55" t="s">
        <v>101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95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62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95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62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95</v>
      </c>
      <c r="L54" s="33">
        <v>50</v>
      </c>
      <c r="M54" s="559" t="s">
        <v>106</v>
      </c>
      <c r="N54" s="318"/>
      <c r="O54" s="318"/>
      <c r="P54" s="318"/>
      <c r="Q54" s="316"/>
      <c r="R54" s="35"/>
      <c r="S54" s="35"/>
      <c r="T54" s="36" t="s">
        <v>62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63</v>
      </c>
      <c r="N55" s="320"/>
      <c r="O55" s="320"/>
      <c r="P55" s="320"/>
      <c r="Q55" s="320"/>
      <c r="R55" s="320"/>
      <c r="S55" s="321"/>
      <c r="T55" s="38" t="s">
        <v>64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63</v>
      </c>
      <c r="N56" s="320"/>
      <c r="O56" s="320"/>
      <c r="P56" s="320"/>
      <c r="Q56" s="320"/>
      <c r="R56" s="320"/>
      <c r="S56" s="321"/>
      <c r="T56" s="38" t="s">
        <v>62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90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99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107</v>
      </c>
      <c r="B59" s="55" t="s">
        <v>108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95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62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109</v>
      </c>
      <c r="B60" s="55" t="s">
        <v>110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95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62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111</v>
      </c>
      <c r="B61" s="55" t="s">
        <v>112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113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62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114</v>
      </c>
      <c r="B62" s="55" t="s">
        <v>115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95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62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116</v>
      </c>
      <c r="B63" s="55" t="s">
        <v>117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95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62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118</v>
      </c>
      <c r="B64" s="55" t="s">
        <v>119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95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62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120</v>
      </c>
      <c r="B65" s="55" t="s">
        <v>121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122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62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123</v>
      </c>
      <c r="B66" s="55" t="s">
        <v>124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122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62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125</v>
      </c>
      <c r="B67" s="55" t="s">
        <v>126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95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62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127</v>
      </c>
      <c r="B68" s="55" t="s">
        <v>128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95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62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129</v>
      </c>
      <c r="B69" s="55" t="s">
        <v>130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122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62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131</v>
      </c>
      <c r="B70" s="55" t="s">
        <v>132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113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62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133</v>
      </c>
      <c r="B71" s="55" t="s">
        <v>134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122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62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135</v>
      </c>
      <c r="B72" s="55" t="s">
        <v>136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122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62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137</v>
      </c>
      <c r="B73" s="55" t="s">
        <v>138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122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62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139</v>
      </c>
      <c r="B74" s="55" t="s">
        <v>140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122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62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63</v>
      </c>
      <c r="N75" s="320"/>
      <c r="O75" s="320"/>
      <c r="P75" s="320"/>
      <c r="Q75" s="320"/>
      <c r="R75" s="320"/>
      <c r="S75" s="321"/>
      <c r="T75" s="38" t="s">
        <v>64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63</v>
      </c>
      <c r="N76" s="320"/>
      <c r="O76" s="320"/>
      <c r="P76" s="320"/>
      <c r="Q76" s="320"/>
      <c r="R76" s="320"/>
      <c r="S76" s="321"/>
      <c r="T76" s="38" t="s">
        <v>62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3" t="s">
        <v>92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141</v>
      </c>
      <c r="B78" s="55" t="s">
        <v>142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95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62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143</v>
      </c>
      <c r="B79" s="55" t="s">
        <v>144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95</v>
      </c>
      <c r="L79" s="33">
        <v>45</v>
      </c>
      <c r="M79" s="535" t="s">
        <v>145</v>
      </c>
      <c r="N79" s="318"/>
      <c r="O79" s="318"/>
      <c r="P79" s="318"/>
      <c r="Q79" s="316"/>
      <c r="R79" s="35"/>
      <c r="S79" s="35"/>
      <c r="T79" s="36" t="s">
        <v>62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146</v>
      </c>
      <c r="B80" s="55" t="s">
        <v>147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95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62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148</v>
      </c>
      <c r="B81" s="55" t="s">
        <v>149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95</v>
      </c>
      <c r="L81" s="33">
        <v>45</v>
      </c>
      <c r="M81" s="537" t="s">
        <v>150</v>
      </c>
      <c r="N81" s="318"/>
      <c r="O81" s="318"/>
      <c r="P81" s="318"/>
      <c r="Q81" s="316"/>
      <c r="R81" s="35"/>
      <c r="S81" s="35"/>
      <c r="T81" s="36" t="s">
        <v>62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151</v>
      </c>
      <c r="B82" s="55" t="s">
        <v>152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122</v>
      </c>
      <c r="L82" s="33">
        <v>50</v>
      </c>
      <c r="M82" s="538" t="s">
        <v>153</v>
      </c>
      <c r="N82" s="318"/>
      <c r="O82" s="318"/>
      <c r="P82" s="318"/>
      <c r="Q82" s="316"/>
      <c r="R82" s="35"/>
      <c r="S82" s="35"/>
      <c r="T82" s="36" t="s">
        <v>62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154</v>
      </c>
      <c r="B83" s="55" t="s">
        <v>155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95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62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156</v>
      </c>
      <c r="B84" s="55" t="s">
        <v>157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95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62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63</v>
      </c>
      <c r="N85" s="320"/>
      <c r="O85" s="320"/>
      <c r="P85" s="320"/>
      <c r="Q85" s="320"/>
      <c r="R85" s="320"/>
      <c r="S85" s="321"/>
      <c r="T85" s="38" t="s">
        <v>64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63</v>
      </c>
      <c r="N86" s="320"/>
      <c r="O86" s="320"/>
      <c r="P86" s="320"/>
      <c r="Q86" s="320"/>
      <c r="R86" s="320"/>
      <c r="S86" s="321"/>
      <c r="T86" s="38" t="s">
        <v>62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58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158</v>
      </c>
      <c r="B88" s="55" t="s">
        <v>159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95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62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160</v>
      </c>
      <c r="B89" s="55" t="s">
        <v>161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61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62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162</v>
      </c>
      <c r="B90" s="55" t="s">
        <v>163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61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62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164</v>
      </c>
      <c r="B91" s="55" t="s">
        <v>165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61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62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166</v>
      </c>
      <c r="B92" s="55" t="s">
        <v>167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61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62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168</v>
      </c>
      <c r="B93" s="55" t="s">
        <v>169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61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62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170</v>
      </c>
      <c r="B94" s="55" t="s">
        <v>171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61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62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172</v>
      </c>
      <c r="B95" s="55" t="s">
        <v>173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61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62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174</v>
      </c>
      <c r="B96" s="55" t="s">
        <v>175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61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62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63</v>
      </c>
      <c r="N97" s="320"/>
      <c r="O97" s="320"/>
      <c r="P97" s="320"/>
      <c r="Q97" s="320"/>
      <c r="R97" s="320"/>
      <c r="S97" s="321"/>
      <c r="T97" s="38" t="s">
        <v>64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63</v>
      </c>
      <c r="N98" s="320"/>
      <c r="O98" s="320"/>
      <c r="P98" s="320"/>
      <c r="Q98" s="320"/>
      <c r="R98" s="320"/>
      <c r="S98" s="321"/>
      <c r="T98" s="38" t="s">
        <v>62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65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176</v>
      </c>
      <c r="B100" s="55" t="s">
        <v>177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122</v>
      </c>
      <c r="L100" s="33">
        <v>45</v>
      </c>
      <c r="M100" s="526" t="s">
        <v>178</v>
      </c>
      <c r="N100" s="318"/>
      <c r="O100" s="318"/>
      <c r="P100" s="318"/>
      <c r="Q100" s="316"/>
      <c r="R100" s="35"/>
      <c r="S100" s="35"/>
      <c r="T100" s="36" t="s">
        <v>62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179</v>
      </c>
      <c r="B101" s="55" t="s">
        <v>180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61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62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181</v>
      </c>
      <c r="B102" s="55" t="s">
        <v>182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61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62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183</v>
      </c>
      <c r="B103" s="55" t="s">
        <v>184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122</v>
      </c>
      <c r="L103" s="33">
        <v>45</v>
      </c>
      <c r="M103" s="521" t="s">
        <v>185</v>
      </c>
      <c r="N103" s="318"/>
      <c r="O103" s="318"/>
      <c r="P103" s="318"/>
      <c r="Q103" s="316"/>
      <c r="R103" s="35"/>
      <c r="S103" s="35"/>
      <c r="T103" s="36" t="s">
        <v>62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186</v>
      </c>
      <c r="B104" s="55" t="s">
        <v>187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122</v>
      </c>
      <c r="L104" s="33">
        <v>45</v>
      </c>
      <c r="M104" s="522" t="s">
        <v>188</v>
      </c>
      <c r="N104" s="318"/>
      <c r="O104" s="318"/>
      <c r="P104" s="318"/>
      <c r="Q104" s="316"/>
      <c r="R104" s="35"/>
      <c r="S104" s="35"/>
      <c r="T104" s="36" t="s">
        <v>62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189</v>
      </c>
      <c r="B105" s="55" t="s">
        <v>190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122</v>
      </c>
      <c r="L105" s="33">
        <v>45</v>
      </c>
      <c r="M105" s="523" t="s">
        <v>191</v>
      </c>
      <c r="N105" s="318"/>
      <c r="O105" s="318"/>
      <c r="P105" s="318"/>
      <c r="Q105" s="316"/>
      <c r="R105" s="35"/>
      <c r="S105" s="35"/>
      <c r="T105" s="36" t="s">
        <v>62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192</v>
      </c>
      <c r="B106" s="55" t="s">
        <v>193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61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62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63</v>
      </c>
      <c r="N107" s="320"/>
      <c r="O107" s="320"/>
      <c r="P107" s="320"/>
      <c r="Q107" s="320"/>
      <c r="R107" s="320"/>
      <c r="S107" s="321"/>
      <c r="T107" s="38" t="s">
        <v>64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63</v>
      </c>
      <c r="N108" s="320"/>
      <c r="O108" s="320"/>
      <c r="P108" s="320"/>
      <c r="Q108" s="320"/>
      <c r="R108" s="320"/>
      <c r="S108" s="321"/>
      <c r="T108" s="38" t="s">
        <v>62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33" t="s">
        <v>194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195</v>
      </c>
      <c r="B110" s="55" t="s">
        <v>196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61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62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197</v>
      </c>
      <c r="B111" s="55" t="s">
        <v>198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122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62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199</v>
      </c>
      <c r="B112" s="55" t="s">
        <v>200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61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62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201</v>
      </c>
      <c r="B113" s="55" t="s">
        <v>202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122</v>
      </c>
      <c r="L113" s="33">
        <v>30</v>
      </c>
      <c r="M113" s="515" t="s">
        <v>203</v>
      </c>
      <c r="N113" s="318"/>
      <c r="O113" s="318"/>
      <c r="P113" s="318"/>
      <c r="Q113" s="316"/>
      <c r="R113" s="35"/>
      <c r="S113" s="35"/>
      <c r="T113" s="36" t="s">
        <v>62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63</v>
      </c>
      <c r="N114" s="320"/>
      <c r="O114" s="320"/>
      <c r="P114" s="320"/>
      <c r="Q114" s="320"/>
      <c r="R114" s="320"/>
      <c r="S114" s="321"/>
      <c r="T114" s="38" t="s">
        <v>64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63</v>
      </c>
      <c r="N115" s="320"/>
      <c r="O115" s="320"/>
      <c r="P115" s="320"/>
      <c r="Q115" s="320"/>
      <c r="R115" s="320"/>
      <c r="S115" s="321"/>
      <c r="T115" s="38" t="s">
        <v>62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204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65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205</v>
      </c>
      <c r="B118" s="55" t="s">
        <v>206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122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62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207</v>
      </c>
      <c r="B119" s="55" t="s">
        <v>208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122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62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209</v>
      </c>
      <c r="B120" s="55" t="s">
        <v>210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122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62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211</v>
      </c>
      <c r="B121" s="55" t="s">
        <v>212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122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62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63</v>
      </c>
      <c r="N122" s="320"/>
      <c r="O122" s="320"/>
      <c r="P122" s="320"/>
      <c r="Q122" s="320"/>
      <c r="R122" s="320"/>
      <c r="S122" s="321"/>
      <c r="T122" s="38" t="s">
        <v>64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63</v>
      </c>
      <c r="N123" s="320"/>
      <c r="O123" s="320"/>
      <c r="P123" s="320"/>
      <c r="Q123" s="320"/>
      <c r="R123" s="320"/>
      <c r="S123" s="321"/>
      <c r="T123" s="38" t="s">
        <v>62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213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214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99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215</v>
      </c>
      <c r="B127" s="55" t="s">
        <v>216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122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62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217</v>
      </c>
      <c r="B128" s="55" t="s">
        <v>218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61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62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219</v>
      </c>
      <c r="B129" s="55" t="s">
        <v>220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61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62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63</v>
      </c>
      <c r="N130" s="320"/>
      <c r="O130" s="320"/>
      <c r="P130" s="320"/>
      <c r="Q130" s="320"/>
      <c r="R130" s="320"/>
      <c r="S130" s="321"/>
      <c r="T130" s="38" t="s">
        <v>64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63</v>
      </c>
      <c r="N131" s="320"/>
      <c r="O131" s="320"/>
      <c r="P131" s="320"/>
      <c r="Q131" s="320"/>
      <c r="R131" s="320"/>
      <c r="S131" s="321"/>
      <c r="T131" s="38" t="s">
        <v>62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221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222</v>
      </c>
      <c r="B134" s="55" t="s">
        <v>223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61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62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224</v>
      </c>
      <c r="B135" s="55" t="s">
        <v>225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61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62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226</v>
      </c>
      <c r="B136" s="55" t="s">
        <v>227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61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62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228</v>
      </c>
      <c r="B137" s="55" t="s">
        <v>229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61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62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230</v>
      </c>
      <c r="B138" s="55" t="s">
        <v>231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61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62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232</v>
      </c>
      <c r="B139" s="55" t="s">
        <v>233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61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62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234</v>
      </c>
      <c r="B140" s="55" t="s">
        <v>235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61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62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236</v>
      </c>
      <c r="B141" s="55" t="s">
        <v>237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61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62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63</v>
      </c>
      <c r="N142" s="320"/>
      <c r="O142" s="320"/>
      <c r="P142" s="320"/>
      <c r="Q142" s="320"/>
      <c r="R142" s="320"/>
      <c r="S142" s="321"/>
      <c r="T142" s="38" t="s">
        <v>64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63</v>
      </c>
      <c r="N143" s="320"/>
      <c r="O143" s="320"/>
      <c r="P143" s="320"/>
      <c r="Q143" s="320"/>
      <c r="R143" s="320"/>
      <c r="S143" s="321"/>
      <c r="T143" s="38" t="s">
        <v>62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238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99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239</v>
      </c>
      <c r="B146" s="55" t="s">
        <v>240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95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62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241</v>
      </c>
      <c r="B147" s="55" t="s">
        <v>242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61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62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63</v>
      </c>
      <c r="N148" s="320"/>
      <c r="O148" s="320"/>
      <c r="P148" s="320"/>
      <c r="Q148" s="320"/>
      <c r="R148" s="320"/>
      <c r="S148" s="321"/>
      <c r="T148" s="38" t="s">
        <v>64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63</v>
      </c>
      <c r="N149" s="320"/>
      <c r="O149" s="320"/>
      <c r="P149" s="320"/>
      <c r="Q149" s="320"/>
      <c r="R149" s="320"/>
      <c r="S149" s="321"/>
      <c r="T149" s="38" t="s">
        <v>62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92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243</v>
      </c>
      <c r="B151" s="55" t="s">
        <v>244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122</v>
      </c>
      <c r="L151" s="33">
        <v>50</v>
      </c>
      <c r="M151" s="496" t="s">
        <v>245</v>
      </c>
      <c r="N151" s="318"/>
      <c r="O151" s="318"/>
      <c r="P151" s="318"/>
      <c r="Q151" s="316"/>
      <c r="R151" s="35"/>
      <c r="S151" s="35"/>
      <c r="T151" s="36" t="s">
        <v>62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246</v>
      </c>
      <c r="B152" s="55" t="s">
        <v>247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95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62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63</v>
      </c>
      <c r="N153" s="320"/>
      <c r="O153" s="320"/>
      <c r="P153" s="320"/>
      <c r="Q153" s="320"/>
      <c r="R153" s="320"/>
      <c r="S153" s="321"/>
      <c r="T153" s="38" t="s">
        <v>64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63</v>
      </c>
      <c r="N154" s="320"/>
      <c r="O154" s="320"/>
      <c r="P154" s="320"/>
      <c r="Q154" s="320"/>
      <c r="R154" s="320"/>
      <c r="S154" s="321"/>
      <c r="T154" s="38" t="s">
        <v>62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58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248</v>
      </c>
      <c r="B156" s="55" t="s">
        <v>249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61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62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250</v>
      </c>
      <c r="B157" s="55" t="s">
        <v>251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61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62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252</v>
      </c>
      <c r="B158" s="55" t="s">
        <v>253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61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62</v>
      </c>
      <c r="U158" s="305">
        <v>8</v>
      </c>
      <c r="V158" s="306">
        <f>IFERROR(IF(U158="",0,CEILING((U158/$H158),1)*$H158),"")</f>
        <v>10.8</v>
      </c>
      <c r="W158" s="37">
        <f>IFERROR(IF(V158=0,"",ROUNDUP(V158/H158,0)*0.00937),"")</f>
        <v>1.874E-2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254</v>
      </c>
      <c r="B159" s="55" t="s">
        <v>255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61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62</v>
      </c>
      <c r="U159" s="305">
        <v>8</v>
      </c>
      <c r="V159" s="306">
        <f>IFERROR(IF(U159="",0,CEILING((U159/$H159),1)*$H159),"")</f>
        <v>10.8</v>
      </c>
      <c r="W159" s="37">
        <f>IFERROR(IF(V159=0,"",ROUNDUP(V159/H159,0)*0.00937),"")</f>
        <v>1.874E-2</v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63</v>
      </c>
      <c r="N160" s="320"/>
      <c r="O160" s="320"/>
      <c r="P160" s="320"/>
      <c r="Q160" s="320"/>
      <c r="R160" s="320"/>
      <c r="S160" s="321"/>
      <c r="T160" s="38" t="s">
        <v>64</v>
      </c>
      <c r="U160" s="307">
        <f>IFERROR(U156/H156,"0")+IFERROR(U157/H157,"0")+IFERROR(U158/H158,"0")+IFERROR(U159/H159,"0")</f>
        <v>2.9629629629629628</v>
      </c>
      <c r="V160" s="307">
        <f>IFERROR(V156/H156,"0")+IFERROR(V157/H157,"0")+IFERROR(V158/H158,"0")+IFERROR(V159/H159,"0")</f>
        <v>4</v>
      </c>
      <c r="W160" s="307">
        <f>IFERROR(IF(W156="",0,W156),"0")+IFERROR(IF(W157="",0,W157),"0")+IFERROR(IF(W158="",0,W158),"0")+IFERROR(IF(W159="",0,W159),"0")</f>
        <v>3.7479999999999999E-2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63</v>
      </c>
      <c r="N161" s="320"/>
      <c r="O161" s="320"/>
      <c r="P161" s="320"/>
      <c r="Q161" s="320"/>
      <c r="R161" s="320"/>
      <c r="S161" s="321"/>
      <c r="T161" s="38" t="s">
        <v>62</v>
      </c>
      <c r="U161" s="307">
        <f>IFERROR(SUM(U156:U159),"0")</f>
        <v>16</v>
      </c>
      <c r="V161" s="307">
        <f>IFERROR(SUM(V156:V159),"0")</f>
        <v>21.6</v>
      </c>
      <c r="W161" s="38"/>
      <c r="X161" s="308"/>
      <c r="Y161" s="308"/>
    </row>
    <row r="162" spans="1:52" ht="14.25" customHeight="1" x14ac:dyDescent="0.25">
      <c r="A162" s="333" t="s">
        <v>65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256</v>
      </c>
      <c r="B163" s="55" t="s">
        <v>257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122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62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258</v>
      </c>
      <c r="B164" s="55" t="s">
        <v>259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122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62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260</v>
      </c>
      <c r="B165" s="55" t="s">
        <v>261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122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62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262</v>
      </c>
      <c r="B166" s="55" t="s">
        <v>263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61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62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264</v>
      </c>
      <c r="B167" s="55" t="s">
        <v>265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61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62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266</v>
      </c>
      <c r="B168" s="55" t="s">
        <v>267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122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62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268</v>
      </c>
      <c r="B169" s="55" t="s">
        <v>269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61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62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61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62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61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62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274</v>
      </c>
      <c r="B172" s="55" t="s">
        <v>275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61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62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122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62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122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62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122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62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122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62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284</v>
      </c>
      <c r="B177" s="55" t="s">
        <v>285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61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62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286</v>
      </c>
      <c r="B178" s="55" t="s">
        <v>287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61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62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122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62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63</v>
      </c>
      <c r="N180" s="320"/>
      <c r="O180" s="320"/>
      <c r="P180" s="320"/>
      <c r="Q180" s="320"/>
      <c r="R180" s="320"/>
      <c r="S180" s="321"/>
      <c r="T180" s="38" t="s">
        <v>64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63</v>
      </c>
      <c r="N181" s="320"/>
      <c r="O181" s="320"/>
      <c r="P181" s="320"/>
      <c r="Q181" s="320"/>
      <c r="R181" s="320"/>
      <c r="S181" s="321"/>
      <c r="T181" s="38" t="s">
        <v>62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33" t="s">
        <v>194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290</v>
      </c>
      <c r="B183" s="55" t="s">
        <v>291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61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62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292</v>
      </c>
      <c r="B184" s="55" t="s">
        <v>293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61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62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63</v>
      </c>
      <c r="N185" s="320"/>
      <c r="O185" s="320"/>
      <c r="P185" s="320"/>
      <c r="Q185" s="320"/>
      <c r="R185" s="320"/>
      <c r="S185" s="321"/>
      <c r="T185" s="38" t="s">
        <v>64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63</v>
      </c>
      <c r="N186" s="320"/>
      <c r="O186" s="320"/>
      <c r="P186" s="320"/>
      <c r="Q186" s="320"/>
      <c r="R186" s="320"/>
      <c r="S186" s="321"/>
      <c r="T186" s="38" t="s">
        <v>62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294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99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295</v>
      </c>
      <c r="B189" s="55" t="s">
        <v>296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95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62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297</v>
      </c>
      <c r="B190" s="55" t="s">
        <v>298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299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62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297</v>
      </c>
      <c r="B191" s="55" t="s">
        <v>300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95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62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301</v>
      </c>
      <c r="B192" s="55" t="s">
        <v>302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95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62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303</v>
      </c>
      <c r="B193" s="55" t="s">
        <v>304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299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62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303</v>
      </c>
      <c r="B194" s="55" t="s">
        <v>305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95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62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306</v>
      </c>
      <c r="B195" s="55" t="s">
        <v>307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95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62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95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62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61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62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312</v>
      </c>
      <c r="B198" s="55" t="s">
        <v>313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61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62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314</v>
      </c>
      <c r="B199" s="55" t="s">
        <v>315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95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62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316</v>
      </c>
      <c r="B200" s="55" t="s">
        <v>317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95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62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318</v>
      </c>
      <c r="B201" s="55" t="s">
        <v>319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95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62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320</v>
      </c>
      <c r="B202" s="55" t="s">
        <v>321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95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62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322</v>
      </c>
      <c r="B203" s="55" t="s">
        <v>323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95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62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63</v>
      </c>
      <c r="N204" s="320"/>
      <c r="O204" s="320"/>
      <c r="P204" s="320"/>
      <c r="Q204" s="320"/>
      <c r="R204" s="320"/>
      <c r="S204" s="321"/>
      <c r="T204" s="38" t="s">
        <v>64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63</v>
      </c>
      <c r="N205" s="320"/>
      <c r="O205" s="320"/>
      <c r="P205" s="320"/>
      <c r="Q205" s="320"/>
      <c r="R205" s="320"/>
      <c r="S205" s="321"/>
      <c r="T205" s="38" t="s">
        <v>62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92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324</v>
      </c>
      <c r="B207" s="55" t="s">
        <v>325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95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62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63</v>
      </c>
      <c r="N208" s="320"/>
      <c r="O208" s="320"/>
      <c r="P208" s="320"/>
      <c r="Q208" s="320"/>
      <c r="R208" s="320"/>
      <c r="S208" s="321"/>
      <c r="T208" s="38" t="s">
        <v>64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63</v>
      </c>
      <c r="N209" s="320"/>
      <c r="O209" s="320"/>
      <c r="P209" s="320"/>
      <c r="Q209" s="320"/>
      <c r="R209" s="320"/>
      <c r="S209" s="321"/>
      <c r="T209" s="38" t="s">
        <v>62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58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326</v>
      </c>
      <c r="B211" s="55" t="s">
        <v>327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61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62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328</v>
      </c>
      <c r="B212" s="55" t="s">
        <v>329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61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62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330</v>
      </c>
      <c r="B213" s="55" t="s">
        <v>331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61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62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332</v>
      </c>
      <c r="B214" s="55" t="s">
        <v>333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61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62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63</v>
      </c>
      <c r="N215" s="320"/>
      <c r="O215" s="320"/>
      <c r="P215" s="320"/>
      <c r="Q215" s="320"/>
      <c r="R215" s="320"/>
      <c r="S215" s="321"/>
      <c r="T215" s="38" t="s">
        <v>64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63</v>
      </c>
      <c r="N216" s="320"/>
      <c r="O216" s="320"/>
      <c r="P216" s="320"/>
      <c r="Q216" s="320"/>
      <c r="R216" s="320"/>
      <c r="S216" s="321"/>
      <c r="T216" s="38" t="s">
        <v>62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33" t="s">
        <v>65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334</v>
      </c>
      <c r="B218" s="55" t="s">
        <v>335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61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62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336</v>
      </c>
      <c r="B219" s="55" t="s">
        <v>337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61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62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338</v>
      </c>
      <c r="B220" s="55" t="s">
        <v>339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61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62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340</v>
      </c>
      <c r="B221" s="55" t="s">
        <v>341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61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62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342</v>
      </c>
      <c r="B222" s="55" t="s">
        <v>343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61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62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344</v>
      </c>
      <c r="B223" s="55" t="s">
        <v>345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61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62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63</v>
      </c>
      <c r="N224" s="320"/>
      <c r="O224" s="320"/>
      <c r="P224" s="320"/>
      <c r="Q224" s="320"/>
      <c r="R224" s="320"/>
      <c r="S224" s="321"/>
      <c r="T224" s="38" t="s">
        <v>64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63</v>
      </c>
      <c r="N225" s="320"/>
      <c r="O225" s="320"/>
      <c r="P225" s="320"/>
      <c r="Q225" s="320"/>
      <c r="R225" s="320"/>
      <c r="S225" s="321"/>
      <c r="T225" s="38" t="s">
        <v>62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194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346</v>
      </c>
      <c r="B227" s="55" t="s">
        <v>347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61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62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348</v>
      </c>
      <c r="B228" s="55" t="s">
        <v>349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61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62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350</v>
      </c>
      <c r="B229" s="55" t="s">
        <v>351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61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62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352</v>
      </c>
      <c r="B230" s="55" t="s">
        <v>353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122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62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63</v>
      </c>
      <c r="N231" s="320"/>
      <c r="O231" s="320"/>
      <c r="P231" s="320"/>
      <c r="Q231" s="320"/>
      <c r="R231" s="320"/>
      <c r="S231" s="321"/>
      <c r="T231" s="38" t="s">
        <v>64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63</v>
      </c>
      <c r="N232" s="320"/>
      <c r="O232" s="320"/>
      <c r="P232" s="320"/>
      <c r="Q232" s="320"/>
      <c r="R232" s="320"/>
      <c r="S232" s="321"/>
      <c r="T232" s="38" t="s">
        <v>62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33" t="s">
        <v>78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354</v>
      </c>
      <c r="B234" s="55" t="s">
        <v>355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81</v>
      </c>
      <c r="L234" s="33">
        <v>180</v>
      </c>
      <c r="M234" s="439" t="s">
        <v>356</v>
      </c>
      <c r="N234" s="318"/>
      <c r="O234" s="318"/>
      <c r="P234" s="318"/>
      <c r="Q234" s="316"/>
      <c r="R234" s="35"/>
      <c r="S234" s="35"/>
      <c r="T234" s="36" t="s">
        <v>62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357</v>
      </c>
      <c r="B235" s="55" t="s">
        <v>358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81</v>
      </c>
      <c r="L235" s="33">
        <v>180</v>
      </c>
      <c r="M235" s="440" t="s">
        <v>359</v>
      </c>
      <c r="N235" s="318"/>
      <c r="O235" s="318"/>
      <c r="P235" s="318"/>
      <c r="Q235" s="316"/>
      <c r="R235" s="35"/>
      <c r="S235" s="35"/>
      <c r="T235" s="36" t="s">
        <v>62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360</v>
      </c>
      <c r="B236" s="55" t="s">
        <v>361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81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62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63</v>
      </c>
      <c r="N237" s="320"/>
      <c r="O237" s="320"/>
      <c r="P237" s="320"/>
      <c r="Q237" s="320"/>
      <c r="R237" s="320"/>
      <c r="S237" s="321"/>
      <c r="T237" s="38" t="s">
        <v>64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63</v>
      </c>
      <c r="N238" s="320"/>
      <c r="O238" s="320"/>
      <c r="P238" s="320"/>
      <c r="Q238" s="320"/>
      <c r="R238" s="320"/>
      <c r="S238" s="321"/>
      <c r="T238" s="38" t="s">
        <v>62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362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363</v>
      </c>
      <c r="B240" s="55" t="s">
        <v>364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365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62</v>
      </c>
      <c r="U240" s="305">
        <v>10</v>
      </c>
      <c r="V240" s="306">
        <f>IFERROR(IF(U240="",0,CEILING((U240/$H240),1)*$H240),"")</f>
        <v>10</v>
      </c>
      <c r="W240" s="37">
        <f>IFERROR(IF(V240=0,"",ROUNDUP(V240/H240,0)*0.00474),"")</f>
        <v>2.3700000000000002E-2</v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366</v>
      </c>
      <c r="B241" s="55" t="s">
        <v>367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365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62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368</v>
      </c>
      <c r="B242" s="55" t="s">
        <v>369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365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62</v>
      </c>
      <c r="U242" s="305">
        <v>20</v>
      </c>
      <c r="V242" s="306">
        <f>IFERROR(IF(U242="",0,CEILING((U242/$H242),1)*$H242),"")</f>
        <v>20</v>
      </c>
      <c r="W242" s="37">
        <f>IFERROR(IF(V242=0,"",ROUNDUP(V242/H242,0)*0.00474),"")</f>
        <v>4.7400000000000005E-2</v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63</v>
      </c>
      <c r="N243" s="320"/>
      <c r="O243" s="320"/>
      <c r="P243" s="320"/>
      <c r="Q243" s="320"/>
      <c r="R243" s="320"/>
      <c r="S243" s="321"/>
      <c r="T243" s="38" t="s">
        <v>64</v>
      </c>
      <c r="U243" s="307">
        <f>IFERROR(U240/H240,"0")+IFERROR(U241/H241,"0")+IFERROR(U242/H242,"0")</f>
        <v>15</v>
      </c>
      <c r="V243" s="307">
        <f>IFERROR(V240/H240,"0")+IFERROR(V241/H241,"0")+IFERROR(V242/H242,"0")</f>
        <v>15</v>
      </c>
      <c r="W243" s="307">
        <f>IFERROR(IF(W240="",0,W240),"0")+IFERROR(IF(W241="",0,W241),"0")+IFERROR(IF(W242="",0,W242),"0")</f>
        <v>7.110000000000001E-2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63</v>
      </c>
      <c r="N244" s="320"/>
      <c r="O244" s="320"/>
      <c r="P244" s="320"/>
      <c r="Q244" s="320"/>
      <c r="R244" s="320"/>
      <c r="S244" s="321"/>
      <c r="T244" s="38" t="s">
        <v>62</v>
      </c>
      <c r="U244" s="307">
        <f>IFERROR(SUM(U240:U242),"0")</f>
        <v>30</v>
      </c>
      <c r="V244" s="307">
        <f>IFERROR(SUM(V240:V242),"0")</f>
        <v>30</v>
      </c>
      <c r="W244" s="38"/>
      <c r="X244" s="308"/>
      <c r="Y244" s="308"/>
    </row>
    <row r="245" spans="1:52" ht="16.5" customHeight="1" x14ac:dyDescent="0.25">
      <c r="A245" s="332" t="s">
        <v>370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99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371</v>
      </c>
      <c r="B247" s="55" t="s">
        <v>372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95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62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371</v>
      </c>
      <c r="B248" s="55" t="s">
        <v>373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299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62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374</v>
      </c>
      <c r="B249" s="55" t="s">
        <v>375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299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62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374</v>
      </c>
      <c r="B250" s="55" t="s">
        <v>376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122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62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377</v>
      </c>
      <c r="B251" s="55" t="s">
        <v>378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95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62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379</v>
      </c>
      <c r="B252" s="55" t="s">
        <v>380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95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62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61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62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63</v>
      </c>
      <c r="N254" s="320"/>
      <c r="O254" s="320"/>
      <c r="P254" s="320"/>
      <c r="Q254" s="320"/>
      <c r="R254" s="320"/>
      <c r="S254" s="321"/>
      <c r="T254" s="38" t="s">
        <v>64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63</v>
      </c>
      <c r="N255" s="320"/>
      <c r="O255" s="320"/>
      <c r="P255" s="320"/>
      <c r="Q255" s="320"/>
      <c r="R255" s="320"/>
      <c r="S255" s="321"/>
      <c r="T255" s="38" t="s">
        <v>62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58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383</v>
      </c>
      <c r="B257" s="55" t="s">
        <v>384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61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62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385</v>
      </c>
      <c r="B258" s="55" t="s">
        <v>386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61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62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63</v>
      </c>
      <c r="N259" s="320"/>
      <c r="O259" s="320"/>
      <c r="P259" s="320"/>
      <c r="Q259" s="320"/>
      <c r="R259" s="320"/>
      <c r="S259" s="321"/>
      <c r="T259" s="38" t="s">
        <v>64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63</v>
      </c>
      <c r="N260" s="320"/>
      <c r="O260" s="320"/>
      <c r="P260" s="320"/>
      <c r="Q260" s="320"/>
      <c r="R260" s="320"/>
      <c r="S260" s="321"/>
      <c r="T260" s="38" t="s">
        <v>62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387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58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388</v>
      </c>
      <c r="B263" s="55" t="s">
        <v>389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61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62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390</v>
      </c>
      <c r="B264" s="55" t="s">
        <v>391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61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62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63</v>
      </c>
      <c r="N265" s="320"/>
      <c r="O265" s="320"/>
      <c r="P265" s="320"/>
      <c r="Q265" s="320"/>
      <c r="R265" s="320"/>
      <c r="S265" s="321"/>
      <c r="T265" s="38" t="s">
        <v>64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63</v>
      </c>
      <c r="N266" s="320"/>
      <c r="O266" s="320"/>
      <c r="P266" s="320"/>
      <c r="Q266" s="320"/>
      <c r="R266" s="320"/>
      <c r="S266" s="321"/>
      <c r="T266" s="38" t="s">
        <v>62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65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392</v>
      </c>
      <c r="B268" s="55" t="s">
        <v>393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61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62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394</v>
      </c>
      <c r="B269" s="55" t="s">
        <v>395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122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62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396</v>
      </c>
      <c r="B270" s="55" t="s">
        <v>397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61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62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63</v>
      </c>
      <c r="N271" s="320"/>
      <c r="O271" s="320"/>
      <c r="P271" s="320"/>
      <c r="Q271" s="320"/>
      <c r="R271" s="320"/>
      <c r="S271" s="321"/>
      <c r="T271" s="38" t="s">
        <v>64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63</v>
      </c>
      <c r="N272" s="320"/>
      <c r="O272" s="320"/>
      <c r="P272" s="320"/>
      <c r="Q272" s="320"/>
      <c r="R272" s="320"/>
      <c r="S272" s="321"/>
      <c r="T272" s="38" t="s">
        <v>62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33" t="s">
        <v>194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398</v>
      </c>
      <c r="B274" s="55" t="s">
        <v>399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61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62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63</v>
      </c>
      <c r="N275" s="320"/>
      <c r="O275" s="320"/>
      <c r="P275" s="320"/>
      <c r="Q275" s="320"/>
      <c r="R275" s="320"/>
      <c r="S275" s="321"/>
      <c r="T275" s="38" t="s">
        <v>64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63</v>
      </c>
      <c r="N276" s="320"/>
      <c r="O276" s="320"/>
      <c r="P276" s="320"/>
      <c r="Q276" s="320"/>
      <c r="R276" s="320"/>
      <c r="S276" s="321"/>
      <c r="T276" s="38" t="s">
        <v>62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78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400</v>
      </c>
      <c r="B278" s="55" t="s">
        <v>401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81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62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63</v>
      </c>
      <c r="N279" s="320"/>
      <c r="O279" s="320"/>
      <c r="P279" s="320"/>
      <c r="Q279" s="320"/>
      <c r="R279" s="320"/>
      <c r="S279" s="321"/>
      <c r="T279" s="38" t="s">
        <v>64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63</v>
      </c>
      <c r="N280" s="320"/>
      <c r="O280" s="320"/>
      <c r="P280" s="320"/>
      <c r="Q280" s="320"/>
      <c r="R280" s="320"/>
      <c r="S280" s="321"/>
      <c r="T280" s="38" t="s">
        <v>62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402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403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99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404</v>
      </c>
      <c r="B284" s="55" t="s">
        <v>405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299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62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404</v>
      </c>
      <c r="B285" s="55" t="s">
        <v>406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61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62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407</v>
      </c>
      <c r="B286" s="55" t="s">
        <v>408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61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62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407</v>
      </c>
      <c r="B287" s="55" t="s">
        <v>409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299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62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410</v>
      </c>
      <c r="B288" s="55" t="s">
        <v>411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61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62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410</v>
      </c>
      <c r="B289" s="55" t="s">
        <v>412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299</v>
      </c>
      <c r="L289" s="33">
        <v>60</v>
      </c>
      <c r="M289" s="416" t="s">
        <v>413</v>
      </c>
      <c r="N289" s="318"/>
      <c r="O289" s="318"/>
      <c r="P289" s="318"/>
      <c r="Q289" s="316"/>
      <c r="R289" s="35"/>
      <c r="S289" s="35"/>
      <c r="T289" s="36" t="s">
        <v>62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414</v>
      </c>
      <c r="B290" s="55" t="s">
        <v>415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61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62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416</v>
      </c>
      <c r="B291" s="55" t="s">
        <v>417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61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62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63</v>
      </c>
      <c r="N292" s="320"/>
      <c r="O292" s="320"/>
      <c r="P292" s="320"/>
      <c r="Q292" s="320"/>
      <c r="R292" s="320"/>
      <c r="S292" s="321"/>
      <c r="T292" s="38" t="s">
        <v>64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63</v>
      </c>
      <c r="N293" s="320"/>
      <c r="O293" s="320"/>
      <c r="P293" s="320"/>
      <c r="Q293" s="320"/>
      <c r="R293" s="320"/>
      <c r="S293" s="321"/>
      <c r="T293" s="38" t="s">
        <v>62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33" t="s">
        <v>92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418</v>
      </c>
      <c r="B295" s="55" t="s">
        <v>419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95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62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420</v>
      </c>
      <c r="B296" s="55" t="s">
        <v>421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95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62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63</v>
      </c>
      <c r="N297" s="320"/>
      <c r="O297" s="320"/>
      <c r="P297" s="320"/>
      <c r="Q297" s="320"/>
      <c r="R297" s="320"/>
      <c r="S297" s="321"/>
      <c r="T297" s="38" t="s">
        <v>64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63</v>
      </c>
      <c r="N298" s="320"/>
      <c r="O298" s="320"/>
      <c r="P298" s="320"/>
      <c r="Q298" s="320"/>
      <c r="R298" s="320"/>
      <c r="S298" s="321"/>
      <c r="T298" s="38" t="s">
        <v>62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33" t="s">
        <v>58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422</v>
      </c>
      <c r="B300" s="55" t="s">
        <v>423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61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62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63</v>
      </c>
      <c r="N301" s="320"/>
      <c r="O301" s="320"/>
      <c r="P301" s="320"/>
      <c r="Q301" s="320"/>
      <c r="R301" s="320"/>
      <c r="S301" s="321"/>
      <c r="T301" s="38" t="s">
        <v>64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63</v>
      </c>
      <c r="N302" s="320"/>
      <c r="O302" s="320"/>
      <c r="P302" s="320"/>
      <c r="Q302" s="320"/>
      <c r="R302" s="320"/>
      <c r="S302" s="321"/>
      <c r="T302" s="38" t="s">
        <v>62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65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424</v>
      </c>
      <c r="B304" s="55" t="s">
        <v>425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61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62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63</v>
      </c>
      <c r="N305" s="320"/>
      <c r="O305" s="320"/>
      <c r="P305" s="320"/>
      <c r="Q305" s="320"/>
      <c r="R305" s="320"/>
      <c r="S305" s="321"/>
      <c r="T305" s="38" t="s">
        <v>64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63</v>
      </c>
      <c r="N306" s="320"/>
      <c r="O306" s="320"/>
      <c r="P306" s="320"/>
      <c r="Q306" s="320"/>
      <c r="R306" s="320"/>
      <c r="S306" s="321"/>
      <c r="T306" s="38" t="s">
        <v>62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194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426</v>
      </c>
      <c r="B308" s="55" t="s">
        <v>427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61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62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63</v>
      </c>
      <c r="N309" s="320"/>
      <c r="O309" s="320"/>
      <c r="P309" s="320"/>
      <c r="Q309" s="320"/>
      <c r="R309" s="320"/>
      <c r="S309" s="321"/>
      <c r="T309" s="38" t="s">
        <v>64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63</v>
      </c>
      <c r="N310" s="320"/>
      <c r="O310" s="320"/>
      <c r="P310" s="320"/>
      <c r="Q310" s="320"/>
      <c r="R310" s="320"/>
      <c r="S310" s="321"/>
      <c r="T310" s="38" t="s">
        <v>62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428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99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429</v>
      </c>
      <c r="B313" s="55" t="s">
        <v>430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61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62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431</v>
      </c>
      <c r="B314" s="55" t="s">
        <v>432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95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62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433</v>
      </c>
      <c r="B315" s="55" t="s">
        <v>434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61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62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435</v>
      </c>
      <c r="B316" s="55" t="s">
        <v>436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61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62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63</v>
      </c>
      <c r="N317" s="320"/>
      <c r="O317" s="320"/>
      <c r="P317" s="320"/>
      <c r="Q317" s="320"/>
      <c r="R317" s="320"/>
      <c r="S317" s="321"/>
      <c r="T317" s="38" t="s">
        <v>64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63</v>
      </c>
      <c r="N318" s="320"/>
      <c r="O318" s="320"/>
      <c r="P318" s="320"/>
      <c r="Q318" s="320"/>
      <c r="R318" s="320"/>
      <c r="S318" s="321"/>
      <c r="T318" s="38" t="s">
        <v>62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58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437</v>
      </c>
      <c r="B320" s="55" t="s">
        <v>438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61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62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439</v>
      </c>
      <c r="B321" s="55" t="s">
        <v>440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61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62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63</v>
      </c>
      <c r="N322" s="320"/>
      <c r="O322" s="320"/>
      <c r="P322" s="320"/>
      <c r="Q322" s="320"/>
      <c r="R322" s="320"/>
      <c r="S322" s="321"/>
      <c r="T322" s="38" t="s">
        <v>64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63</v>
      </c>
      <c r="N323" s="320"/>
      <c r="O323" s="320"/>
      <c r="P323" s="320"/>
      <c r="Q323" s="320"/>
      <c r="R323" s="320"/>
      <c r="S323" s="321"/>
      <c r="T323" s="38" t="s">
        <v>62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65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441</v>
      </c>
      <c r="B325" s="55" t="s">
        <v>442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61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62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443</v>
      </c>
      <c r="B326" s="55" t="s">
        <v>444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61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62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445</v>
      </c>
      <c r="B327" s="55" t="s">
        <v>446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61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62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447</v>
      </c>
      <c r="B328" s="55" t="s">
        <v>448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61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62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63</v>
      </c>
      <c r="N329" s="320"/>
      <c r="O329" s="320"/>
      <c r="P329" s="320"/>
      <c r="Q329" s="320"/>
      <c r="R329" s="320"/>
      <c r="S329" s="321"/>
      <c r="T329" s="38" t="s">
        <v>64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63</v>
      </c>
      <c r="N330" s="320"/>
      <c r="O330" s="320"/>
      <c r="P330" s="320"/>
      <c r="Q330" s="320"/>
      <c r="R330" s="320"/>
      <c r="S330" s="321"/>
      <c r="T330" s="38" t="s">
        <v>62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194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449</v>
      </c>
      <c r="B332" s="55" t="s">
        <v>450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61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62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63</v>
      </c>
      <c r="N333" s="320"/>
      <c r="O333" s="320"/>
      <c r="P333" s="320"/>
      <c r="Q333" s="320"/>
      <c r="R333" s="320"/>
      <c r="S333" s="321"/>
      <c r="T333" s="38" t="s">
        <v>64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63</v>
      </c>
      <c r="N334" s="320"/>
      <c r="O334" s="320"/>
      <c r="P334" s="320"/>
      <c r="Q334" s="320"/>
      <c r="R334" s="320"/>
      <c r="S334" s="321"/>
      <c r="T334" s="38" t="s">
        <v>62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451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452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99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453</v>
      </c>
      <c r="B338" s="55" t="s">
        <v>454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95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62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455</v>
      </c>
      <c r="B339" s="55" t="s">
        <v>456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95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62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63</v>
      </c>
      <c r="N340" s="320"/>
      <c r="O340" s="320"/>
      <c r="P340" s="320"/>
      <c r="Q340" s="320"/>
      <c r="R340" s="320"/>
      <c r="S340" s="321"/>
      <c r="T340" s="38" t="s">
        <v>64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63</v>
      </c>
      <c r="N341" s="320"/>
      <c r="O341" s="320"/>
      <c r="P341" s="320"/>
      <c r="Q341" s="320"/>
      <c r="R341" s="320"/>
      <c r="S341" s="321"/>
      <c r="T341" s="38" t="s">
        <v>62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58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457</v>
      </c>
      <c r="B343" s="55" t="s">
        <v>458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61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62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459</v>
      </c>
      <c r="B344" s="55" t="s">
        <v>460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61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62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461</v>
      </c>
      <c r="B345" s="55" t="s">
        <v>462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61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62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463</v>
      </c>
      <c r="B346" s="55" t="s">
        <v>464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61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62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465</v>
      </c>
      <c r="B347" s="55" t="s">
        <v>466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61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62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467</v>
      </c>
      <c r="B348" s="55" t="s">
        <v>468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61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62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469</v>
      </c>
      <c r="B349" s="55" t="s">
        <v>470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61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62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471</v>
      </c>
      <c r="B350" s="55" t="s">
        <v>472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61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62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473</v>
      </c>
      <c r="B351" s="55" t="s">
        <v>474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61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62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475</v>
      </c>
      <c r="B352" s="55" t="s">
        <v>476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61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62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477</v>
      </c>
      <c r="B353" s="55" t="s">
        <v>478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61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62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479</v>
      </c>
      <c r="B354" s="55" t="s">
        <v>480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61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62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481</v>
      </c>
      <c r="B355" s="55" t="s">
        <v>482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61</v>
      </c>
      <c r="L355" s="33">
        <v>45</v>
      </c>
      <c r="M355" s="385" t="s">
        <v>483</v>
      </c>
      <c r="N355" s="318"/>
      <c r="O355" s="318"/>
      <c r="P355" s="318"/>
      <c r="Q355" s="316"/>
      <c r="R355" s="35"/>
      <c r="S355" s="35"/>
      <c r="T355" s="36" t="s">
        <v>62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63</v>
      </c>
      <c r="N356" s="320"/>
      <c r="O356" s="320"/>
      <c r="P356" s="320"/>
      <c r="Q356" s="320"/>
      <c r="R356" s="320"/>
      <c r="S356" s="321"/>
      <c r="T356" s="38" t="s">
        <v>64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63</v>
      </c>
      <c r="N357" s="320"/>
      <c r="O357" s="320"/>
      <c r="P357" s="320"/>
      <c r="Q357" s="320"/>
      <c r="R357" s="320"/>
      <c r="S357" s="321"/>
      <c r="T357" s="38" t="s">
        <v>62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33" t="s">
        <v>65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484</v>
      </c>
      <c r="B359" s="55" t="s">
        <v>485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122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62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486</v>
      </c>
      <c r="B360" s="55" t="s">
        <v>487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122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62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488</v>
      </c>
      <c r="B361" s="55" t="s">
        <v>489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122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62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490</v>
      </c>
      <c r="B362" s="55" t="s">
        <v>491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122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62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63</v>
      </c>
      <c r="N363" s="320"/>
      <c r="O363" s="320"/>
      <c r="P363" s="320"/>
      <c r="Q363" s="320"/>
      <c r="R363" s="320"/>
      <c r="S363" s="321"/>
      <c r="T363" s="38" t="s">
        <v>64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63</v>
      </c>
      <c r="N364" s="320"/>
      <c r="O364" s="320"/>
      <c r="P364" s="320"/>
      <c r="Q364" s="320"/>
      <c r="R364" s="320"/>
      <c r="S364" s="321"/>
      <c r="T364" s="38" t="s">
        <v>62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194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492</v>
      </c>
      <c r="B366" s="55" t="s">
        <v>493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61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62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63</v>
      </c>
      <c r="N367" s="320"/>
      <c r="O367" s="320"/>
      <c r="P367" s="320"/>
      <c r="Q367" s="320"/>
      <c r="R367" s="320"/>
      <c r="S367" s="321"/>
      <c r="T367" s="38" t="s">
        <v>64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63</v>
      </c>
      <c r="N368" s="320"/>
      <c r="O368" s="320"/>
      <c r="P368" s="320"/>
      <c r="Q368" s="320"/>
      <c r="R368" s="320"/>
      <c r="S368" s="321"/>
      <c r="T368" s="38" t="s">
        <v>62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494</v>
      </c>
      <c r="B370" s="55" t="s">
        <v>495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496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62</v>
      </c>
      <c r="U370" s="305">
        <v>5</v>
      </c>
      <c r="V370" s="306">
        <f>IFERROR(IF(U370="",0,CEILING((U370/$H370),1)*$H370),"")</f>
        <v>5.3999999999999995</v>
      </c>
      <c r="W370" s="37">
        <f>IFERROR(IF(V370=0,"",ROUNDUP(V370/H370,0)*0.00349),"")</f>
        <v>3.141E-2</v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497</v>
      </c>
      <c r="B371" s="55" t="s">
        <v>498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496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62</v>
      </c>
      <c r="U371" s="305">
        <v>5</v>
      </c>
      <c r="V371" s="306">
        <f>IFERROR(IF(U371="",0,CEILING((U371/$H371),1)*$H371),"")</f>
        <v>5.3999999999999995</v>
      </c>
      <c r="W371" s="37">
        <f>IFERROR(IF(V371=0,"",ROUNDUP(V371/H371,0)*0.00349),"")</f>
        <v>3.141E-2</v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499</v>
      </c>
      <c r="B372" s="55" t="s">
        <v>500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496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62</v>
      </c>
      <c r="U372" s="305">
        <v>5</v>
      </c>
      <c r="V372" s="306">
        <f>IFERROR(IF(U372="",0,CEILING((U372/$H372),1)*$H372),"")</f>
        <v>5.3999999999999995</v>
      </c>
      <c r="W372" s="37">
        <f>IFERROR(IF(V372=0,"",ROUNDUP(V372/H372,0)*0.00349),"")</f>
        <v>3.141E-2</v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63</v>
      </c>
      <c r="N373" s="320"/>
      <c r="O373" s="320"/>
      <c r="P373" s="320"/>
      <c r="Q373" s="320"/>
      <c r="R373" s="320"/>
      <c r="S373" s="321"/>
      <c r="T373" s="38" t="s">
        <v>64</v>
      </c>
      <c r="U373" s="307">
        <f>IFERROR(U370/H370,"0")+IFERROR(U371/H371,"0")+IFERROR(U372/H372,"0")</f>
        <v>25</v>
      </c>
      <c r="V373" s="307">
        <f>IFERROR(V370/H370,"0")+IFERROR(V371/H371,"0")+IFERROR(V372/H372,"0")</f>
        <v>27</v>
      </c>
      <c r="W373" s="307">
        <f>IFERROR(IF(W370="",0,W370),"0")+IFERROR(IF(W371="",0,W371),"0")+IFERROR(IF(W372="",0,W372),"0")</f>
        <v>9.4230000000000008E-2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63</v>
      </c>
      <c r="N374" s="320"/>
      <c r="O374" s="320"/>
      <c r="P374" s="320"/>
      <c r="Q374" s="320"/>
      <c r="R374" s="320"/>
      <c r="S374" s="321"/>
      <c r="T374" s="38" t="s">
        <v>62</v>
      </c>
      <c r="U374" s="307">
        <f>IFERROR(SUM(U370:U372),"0")</f>
        <v>15</v>
      </c>
      <c r="V374" s="307">
        <f>IFERROR(SUM(V370:V372),"0")</f>
        <v>16.2</v>
      </c>
      <c r="W374" s="38"/>
      <c r="X374" s="308"/>
      <c r="Y374" s="308"/>
    </row>
    <row r="375" spans="1:52" ht="14.25" customHeight="1" x14ac:dyDescent="0.25">
      <c r="A375" s="333" t="s">
        <v>501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502</v>
      </c>
      <c r="B376" s="55" t="s">
        <v>503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496</v>
      </c>
      <c r="L376" s="33">
        <v>150</v>
      </c>
      <c r="M376" s="371" t="s">
        <v>504</v>
      </c>
      <c r="N376" s="318"/>
      <c r="O376" s="318"/>
      <c r="P376" s="318"/>
      <c r="Q376" s="316"/>
      <c r="R376" s="35"/>
      <c r="S376" s="35"/>
      <c r="T376" s="36" t="s">
        <v>62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63</v>
      </c>
      <c r="N377" s="320"/>
      <c r="O377" s="320"/>
      <c r="P377" s="320"/>
      <c r="Q377" s="320"/>
      <c r="R377" s="320"/>
      <c r="S377" s="321"/>
      <c r="T377" s="38" t="s">
        <v>64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63</v>
      </c>
      <c r="N378" s="320"/>
      <c r="O378" s="320"/>
      <c r="P378" s="320"/>
      <c r="Q378" s="320"/>
      <c r="R378" s="320"/>
      <c r="S378" s="321"/>
      <c r="T378" s="38" t="s">
        <v>62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505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92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506</v>
      </c>
      <c r="B381" s="55" t="s">
        <v>507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122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62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508</v>
      </c>
      <c r="B382" s="55" t="s">
        <v>509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122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62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63</v>
      </c>
      <c r="N383" s="320"/>
      <c r="O383" s="320"/>
      <c r="P383" s="320"/>
      <c r="Q383" s="320"/>
      <c r="R383" s="320"/>
      <c r="S383" s="321"/>
      <c r="T383" s="38" t="s">
        <v>64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63</v>
      </c>
      <c r="N384" s="320"/>
      <c r="O384" s="320"/>
      <c r="P384" s="320"/>
      <c r="Q384" s="320"/>
      <c r="R384" s="320"/>
      <c r="S384" s="321"/>
      <c r="T384" s="38" t="s">
        <v>62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58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510</v>
      </c>
      <c r="B386" s="55" t="s">
        <v>511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95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62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512</v>
      </c>
      <c r="B387" s="55" t="s">
        <v>513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61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62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514</v>
      </c>
      <c r="B388" s="55" t="s">
        <v>515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61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62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516</v>
      </c>
      <c r="B389" s="55" t="s">
        <v>517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61</v>
      </c>
      <c r="L389" s="33">
        <v>40</v>
      </c>
      <c r="M389" s="364" t="s">
        <v>518</v>
      </c>
      <c r="N389" s="318"/>
      <c r="O389" s="318"/>
      <c r="P389" s="318"/>
      <c r="Q389" s="316"/>
      <c r="R389" s="35"/>
      <c r="S389" s="35"/>
      <c r="T389" s="36" t="s">
        <v>62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519</v>
      </c>
      <c r="B390" s="55" t="s">
        <v>520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61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62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521</v>
      </c>
      <c r="B391" s="55" t="s">
        <v>522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61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62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523</v>
      </c>
      <c r="B392" s="55" t="s">
        <v>524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61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62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63</v>
      </c>
      <c r="N393" s="320"/>
      <c r="O393" s="320"/>
      <c r="P393" s="320"/>
      <c r="Q393" s="320"/>
      <c r="R393" s="320"/>
      <c r="S393" s="321"/>
      <c r="T393" s="38" t="s">
        <v>64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63</v>
      </c>
      <c r="N394" s="320"/>
      <c r="O394" s="320"/>
      <c r="P394" s="320"/>
      <c r="Q394" s="320"/>
      <c r="R394" s="320"/>
      <c r="S394" s="321"/>
      <c r="T394" s="38" t="s">
        <v>62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78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525</v>
      </c>
      <c r="B396" s="55" t="s">
        <v>526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496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62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63</v>
      </c>
      <c r="N397" s="320"/>
      <c r="O397" s="320"/>
      <c r="P397" s="320"/>
      <c r="Q397" s="320"/>
      <c r="R397" s="320"/>
      <c r="S397" s="321"/>
      <c r="T397" s="38" t="s">
        <v>64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63</v>
      </c>
      <c r="N398" s="320"/>
      <c r="O398" s="320"/>
      <c r="P398" s="320"/>
      <c r="Q398" s="320"/>
      <c r="R398" s="320"/>
      <c r="S398" s="321"/>
      <c r="T398" s="38" t="s">
        <v>62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501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496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62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63</v>
      </c>
      <c r="N401" s="320"/>
      <c r="O401" s="320"/>
      <c r="P401" s="320"/>
      <c r="Q401" s="320"/>
      <c r="R401" s="320"/>
      <c r="S401" s="321"/>
      <c r="T401" s="38" t="s">
        <v>64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63</v>
      </c>
      <c r="N402" s="320"/>
      <c r="O402" s="320"/>
      <c r="P402" s="320"/>
      <c r="Q402" s="320"/>
      <c r="R402" s="320"/>
      <c r="S402" s="321"/>
      <c r="T402" s="38" t="s">
        <v>62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529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529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99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530</v>
      </c>
      <c r="B406" s="55" t="s">
        <v>531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122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62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532</v>
      </c>
      <c r="B407" s="55" t="s">
        <v>533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95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62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534</v>
      </c>
      <c r="B408" s="55" t="s">
        <v>535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95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62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536</v>
      </c>
      <c r="B409" s="55" t="s">
        <v>537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95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62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538</v>
      </c>
      <c r="B410" s="55" t="s">
        <v>539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95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62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540</v>
      </c>
      <c r="B411" s="55" t="s">
        <v>541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95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62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542</v>
      </c>
      <c r="B412" s="55" t="s">
        <v>543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95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62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544</v>
      </c>
      <c r="B413" s="55" t="s">
        <v>545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122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62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546</v>
      </c>
      <c r="B414" s="55" t="s">
        <v>547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95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62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63</v>
      </c>
      <c r="N415" s="320"/>
      <c r="O415" s="320"/>
      <c r="P415" s="320"/>
      <c r="Q415" s="320"/>
      <c r="R415" s="320"/>
      <c r="S415" s="321"/>
      <c r="T415" s="38" t="s">
        <v>64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63</v>
      </c>
      <c r="N416" s="320"/>
      <c r="O416" s="320"/>
      <c r="P416" s="320"/>
      <c r="Q416" s="320"/>
      <c r="R416" s="320"/>
      <c r="S416" s="321"/>
      <c r="T416" s="38" t="s">
        <v>62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33" t="s">
        <v>92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548</v>
      </c>
      <c r="B418" s="55" t="s">
        <v>549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95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62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550</v>
      </c>
      <c r="B419" s="55" t="s">
        <v>551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95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62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63</v>
      </c>
      <c r="N420" s="320"/>
      <c r="O420" s="320"/>
      <c r="P420" s="320"/>
      <c r="Q420" s="320"/>
      <c r="R420" s="320"/>
      <c r="S420" s="321"/>
      <c r="T420" s="38" t="s">
        <v>64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63</v>
      </c>
      <c r="N421" s="320"/>
      <c r="O421" s="320"/>
      <c r="P421" s="320"/>
      <c r="Q421" s="320"/>
      <c r="R421" s="320"/>
      <c r="S421" s="321"/>
      <c r="T421" s="38" t="s">
        <v>62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58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552</v>
      </c>
      <c r="B423" s="55" t="s">
        <v>553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95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62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554</v>
      </c>
      <c r="B424" s="55" t="s">
        <v>555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61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62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556</v>
      </c>
      <c r="B425" s="55" t="s">
        <v>557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61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62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558</v>
      </c>
      <c r="B426" s="55" t="s">
        <v>559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95</v>
      </c>
      <c r="L426" s="33">
        <v>60</v>
      </c>
      <c r="M426" s="348" t="s">
        <v>560</v>
      </c>
      <c r="N426" s="318"/>
      <c r="O426" s="318"/>
      <c r="P426" s="318"/>
      <c r="Q426" s="316"/>
      <c r="R426" s="35"/>
      <c r="S426" s="35"/>
      <c r="T426" s="36" t="s">
        <v>62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561</v>
      </c>
      <c r="B427" s="55" t="s">
        <v>562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61</v>
      </c>
      <c r="L427" s="33">
        <v>60</v>
      </c>
      <c r="M427" s="349" t="s">
        <v>563</v>
      </c>
      <c r="N427" s="318"/>
      <c r="O427" s="318"/>
      <c r="P427" s="318"/>
      <c r="Q427" s="316"/>
      <c r="R427" s="35"/>
      <c r="S427" s="35"/>
      <c r="T427" s="36" t="s">
        <v>62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564</v>
      </c>
      <c r="B428" s="55" t="s">
        <v>565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61</v>
      </c>
      <c r="L428" s="33">
        <v>60</v>
      </c>
      <c r="M428" s="342" t="s">
        <v>566</v>
      </c>
      <c r="N428" s="318"/>
      <c r="O428" s="318"/>
      <c r="P428" s="318"/>
      <c r="Q428" s="316"/>
      <c r="R428" s="35"/>
      <c r="S428" s="35"/>
      <c r="T428" s="36" t="s">
        <v>62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63</v>
      </c>
      <c r="N429" s="320"/>
      <c r="O429" s="320"/>
      <c r="P429" s="320"/>
      <c r="Q429" s="320"/>
      <c r="R429" s="320"/>
      <c r="S429" s="321"/>
      <c r="T429" s="38" t="s">
        <v>64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63</v>
      </c>
      <c r="N430" s="320"/>
      <c r="O430" s="320"/>
      <c r="P430" s="320"/>
      <c r="Q430" s="320"/>
      <c r="R430" s="320"/>
      <c r="S430" s="321"/>
      <c r="T430" s="38" t="s">
        <v>62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33" t="s">
        <v>65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567</v>
      </c>
      <c r="B432" s="55" t="s">
        <v>568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61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62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569</v>
      </c>
      <c r="B433" s="55" t="s">
        <v>570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61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62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63</v>
      </c>
      <c r="N434" s="320"/>
      <c r="O434" s="320"/>
      <c r="P434" s="320"/>
      <c r="Q434" s="320"/>
      <c r="R434" s="320"/>
      <c r="S434" s="321"/>
      <c r="T434" s="38" t="s">
        <v>64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63</v>
      </c>
      <c r="N435" s="320"/>
      <c r="O435" s="320"/>
      <c r="P435" s="320"/>
      <c r="Q435" s="320"/>
      <c r="R435" s="320"/>
      <c r="S435" s="321"/>
      <c r="T435" s="38" t="s">
        <v>62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571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572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99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573</v>
      </c>
      <c r="B439" s="55" t="s">
        <v>574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95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62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575</v>
      </c>
      <c r="B440" s="55" t="s">
        <v>576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95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62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63</v>
      </c>
      <c r="N441" s="320"/>
      <c r="O441" s="320"/>
      <c r="P441" s="320"/>
      <c r="Q441" s="320"/>
      <c r="R441" s="320"/>
      <c r="S441" s="321"/>
      <c r="T441" s="38" t="s">
        <v>64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63</v>
      </c>
      <c r="N442" s="320"/>
      <c r="O442" s="320"/>
      <c r="P442" s="320"/>
      <c r="Q442" s="320"/>
      <c r="R442" s="320"/>
      <c r="S442" s="321"/>
      <c r="T442" s="38" t="s">
        <v>62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92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577</v>
      </c>
      <c r="B444" s="55" t="s">
        <v>578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95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62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579</v>
      </c>
      <c r="B445" s="55" t="s">
        <v>580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95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62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63</v>
      </c>
      <c r="N446" s="320"/>
      <c r="O446" s="320"/>
      <c r="P446" s="320"/>
      <c r="Q446" s="320"/>
      <c r="R446" s="320"/>
      <c r="S446" s="321"/>
      <c r="T446" s="38" t="s">
        <v>64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63</v>
      </c>
      <c r="N447" s="320"/>
      <c r="O447" s="320"/>
      <c r="P447" s="320"/>
      <c r="Q447" s="320"/>
      <c r="R447" s="320"/>
      <c r="S447" s="321"/>
      <c r="T447" s="38" t="s">
        <v>62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581</v>
      </c>
      <c r="B449" s="55" t="s">
        <v>582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61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62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583</v>
      </c>
      <c r="B450" s="55" t="s">
        <v>584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61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62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63</v>
      </c>
      <c r="N451" s="320"/>
      <c r="O451" s="320"/>
      <c r="P451" s="320"/>
      <c r="Q451" s="320"/>
      <c r="R451" s="320"/>
      <c r="S451" s="321"/>
      <c r="T451" s="38" t="s">
        <v>64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63</v>
      </c>
      <c r="N452" s="320"/>
      <c r="O452" s="320"/>
      <c r="P452" s="320"/>
      <c r="Q452" s="320"/>
      <c r="R452" s="320"/>
      <c r="S452" s="321"/>
      <c r="T452" s="38" t="s">
        <v>62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65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585</v>
      </c>
      <c r="B454" s="55" t="s">
        <v>586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61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62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587</v>
      </c>
      <c r="B455" s="55" t="s">
        <v>588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61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62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63</v>
      </c>
      <c r="N456" s="320"/>
      <c r="O456" s="320"/>
      <c r="P456" s="320"/>
      <c r="Q456" s="320"/>
      <c r="R456" s="320"/>
      <c r="S456" s="321"/>
      <c r="T456" s="38" t="s">
        <v>64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63</v>
      </c>
      <c r="N457" s="320"/>
      <c r="O457" s="320"/>
      <c r="P457" s="320"/>
      <c r="Q457" s="320"/>
      <c r="R457" s="320"/>
      <c r="S457" s="321"/>
      <c r="T457" s="38" t="s">
        <v>62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589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65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590</v>
      </c>
      <c r="B460" s="55" t="s">
        <v>591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122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62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63</v>
      </c>
      <c r="N461" s="320"/>
      <c r="O461" s="320"/>
      <c r="P461" s="320"/>
      <c r="Q461" s="320"/>
      <c r="R461" s="320"/>
      <c r="S461" s="321"/>
      <c r="T461" s="38" t="s">
        <v>64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63</v>
      </c>
      <c r="N462" s="320"/>
      <c r="O462" s="320"/>
      <c r="P462" s="320"/>
      <c r="Q462" s="320"/>
      <c r="R462" s="320"/>
      <c r="S462" s="321"/>
      <c r="T462" s="38" t="s">
        <v>62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592</v>
      </c>
      <c r="N463" s="326"/>
      <c r="O463" s="326"/>
      <c r="P463" s="326"/>
      <c r="Q463" s="326"/>
      <c r="R463" s="326"/>
      <c r="S463" s="327"/>
      <c r="T463" s="38" t="s">
        <v>62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61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67.8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593</v>
      </c>
      <c r="N464" s="326"/>
      <c r="O464" s="326"/>
      <c r="P464" s="326"/>
      <c r="Q464" s="326"/>
      <c r="R464" s="326"/>
      <c r="S464" s="327"/>
      <c r="T464" s="38" t="s">
        <v>62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65.972222222222229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73.050000000000011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594</v>
      </c>
      <c r="N465" s="326"/>
      <c r="O465" s="326"/>
      <c r="P465" s="326"/>
      <c r="Q465" s="326"/>
      <c r="R465" s="326"/>
      <c r="S465" s="327"/>
      <c r="T465" s="38" t="s">
        <v>595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596</v>
      </c>
      <c r="N466" s="326"/>
      <c r="O466" s="326"/>
      <c r="P466" s="326"/>
      <c r="Q466" s="326"/>
      <c r="R466" s="326"/>
      <c r="S466" s="327"/>
      <c r="T466" s="38" t="s">
        <v>62</v>
      </c>
      <c r="U466" s="307">
        <f>GrossWeightTotal+PalletQtyTotal*25</f>
        <v>90.972222222222229</v>
      </c>
      <c r="V466" s="307">
        <f>GrossWeightTotalR+PalletQtyTotalR*25</f>
        <v>98.050000000000011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597</v>
      </c>
      <c r="N467" s="326"/>
      <c r="O467" s="326"/>
      <c r="P467" s="326"/>
      <c r="Q467" s="326"/>
      <c r="R467" s="326"/>
      <c r="S467" s="327"/>
      <c r="T467" s="38" t="s">
        <v>595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42.962962962962962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46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598</v>
      </c>
      <c r="N468" s="326"/>
      <c r="O468" s="326"/>
      <c r="P468" s="326"/>
      <c r="Q468" s="326"/>
      <c r="R468" s="326"/>
      <c r="S468" s="327"/>
      <c r="T468" s="40" t="s">
        <v>599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0.20281000000000002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600</v>
      </c>
      <c r="B470" s="299" t="s">
        <v>57</v>
      </c>
      <c r="C470" s="309" t="s">
        <v>90</v>
      </c>
      <c r="D470" s="310"/>
      <c r="E470" s="310"/>
      <c r="F470" s="311"/>
      <c r="G470" s="309" t="s">
        <v>213</v>
      </c>
      <c r="H470" s="310"/>
      <c r="I470" s="310"/>
      <c r="J470" s="310"/>
      <c r="K470" s="310"/>
      <c r="L470" s="311"/>
      <c r="M470" s="309" t="s">
        <v>402</v>
      </c>
      <c r="N470" s="311"/>
      <c r="O470" s="309" t="s">
        <v>451</v>
      </c>
      <c r="P470" s="311"/>
      <c r="Q470" s="299" t="s">
        <v>529</v>
      </c>
      <c r="R470" s="309" t="s">
        <v>571</v>
      </c>
      <c r="S470" s="311"/>
      <c r="T470" s="1"/>
      <c r="Y470" s="53"/>
      <c r="AB470" s="1"/>
    </row>
    <row r="471" spans="1:28" ht="14.25" customHeight="1" thickTop="1" x14ac:dyDescent="0.2">
      <c r="A471" s="312" t="s">
        <v>601</v>
      </c>
      <c r="B471" s="309" t="s">
        <v>57</v>
      </c>
      <c r="C471" s="309" t="s">
        <v>91</v>
      </c>
      <c r="D471" s="309" t="s">
        <v>98</v>
      </c>
      <c r="E471" s="309" t="s">
        <v>90</v>
      </c>
      <c r="F471" s="309" t="s">
        <v>204</v>
      </c>
      <c r="G471" s="309" t="s">
        <v>214</v>
      </c>
      <c r="H471" s="309" t="s">
        <v>221</v>
      </c>
      <c r="I471" s="309" t="s">
        <v>238</v>
      </c>
      <c r="J471" s="309" t="s">
        <v>294</v>
      </c>
      <c r="K471" s="309" t="s">
        <v>370</v>
      </c>
      <c r="L471" s="309" t="s">
        <v>387</v>
      </c>
      <c r="M471" s="309" t="s">
        <v>403</v>
      </c>
      <c r="N471" s="309" t="s">
        <v>428</v>
      </c>
      <c r="O471" s="309" t="s">
        <v>452</v>
      </c>
      <c r="P471" s="309" t="s">
        <v>505</v>
      </c>
      <c r="Q471" s="309" t="s">
        <v>529</v>
      </c>
      <c r="R471" s="309" t="s">
        <v>572</v>
      </c>
      <c r="S471" s="309" t="s">
        <v>589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602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21.6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30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16.2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603</v>
      </c>
      <c r="H1" s="53"/>
    </row>
    <row r="3" spans="2:8" x14ac:dyDescent="0.2">
      <c r="B3" s="48" t="s">
        <v>604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605</v>
      </c>
      <c r="D6" s="48" t="s">
        <v>606</v>
      </c>
      <c r="E6" s="48"/>
    </row>
    <row r="7" spans="2:8" x14ac:dyDescent="0.2">
      <c r="B7" s="48" t="s">
        <v>607</v>
      </c>
      <c r="C7" s="48" t="s">
        <v>608</v>
      </c>
      <c r="D7" s="48" t="s">
        <v>609</v>
      </c>
      <c r="E7" s="48"/>
    </row>
    <row r="8" spans="2:8" x14ac:dyDescent="0.2">
      <c r="B8" s="48" t="s">
        <v>610</v>
      </c>
      <c r="C8" s="48" t="s">
        <v>611</v>
      </c>
      <c r="D8" s="48" t="s">
        <v>612</v>
      </c>
      <c r="E8" s="48"/>
    </row>
    <row r="9" spans="2:8" x14ac:dyDescent="0.2">
      <c r="B9" s="48" t="s">
        <v>613</v>
      </c>
      <c r="C9" s="48" t="s">
        <v>614</v>
      </c>
      <c r="D9" s="48" t="s">
        <v>615</v>
      </c>
      <c r="E9" s="48"/>
    </row>
    <row r="10" spans="2:8" x14ac:dyDescent="0.2">
      <c r="B10" s="48" t="s">
        <v>616</v>
      </c>
      <c r="C10" s="48" t="s">
        <v>617</v>
      </c>
      <c r="D10" s="48" t="s">
        <v>618</v>
      </c>
      <c r="E10" s="48"/>
    </row>
    <row r="11" spans="2:8" x14ac:dyDescent="0.2">
      <c r="B11" s="48" t="s">
        <v>619</v>
      </c>
      <c r="C11" s="48" t="s">
        <v>620</v>
      </c>
      <c r="D11" s="48" t="s">
        <v>621</v>
      </c>
      <c r="E11" s="48"/>
    </row>
    <row r="12" spans="2:8" x14ac:dyDescent="0.2">
      <c r="B12" s="48" t="s">
        <v>622</v>
      </c>
      <c r="C12" s="48" t="s">
        <v>623</v>
      </c>
      <c r="D12" s="48" t="s">
        <v>624</v>
      </c>
      <c r="E12" s="48"/>
    </row>
    <row r="13" spans="2:8" x14ac:dyDescent="0.2">
      <c r="B13" s="48" t="s">
        <v>625</v>
      </c>
      <c r="C13" s="48" t="s">
        <v>626</v>
      </c>
      <c r="D13" s="48" t="s">
        <v>627</v>
      </c>
      <c r="E13" s="48"/>
    </row>
    <row r="15" spans="2:8" x14ac:dyDescent="0.2">
      <c r="B15" s="48" t="s">
        <v>628</v>
      </c>
      <c r="C15" s="48" t="s">
        <v>605</v>
      </c>
      <c r="D15" s="48"/>
      <c r="E15" s="48"/>
    </row>
    <row r="17" spans="2:5" x14ac:dyDescent="0.2">
      <c r="B17" s="48" t="s">
        <v>629</v>
      </c>
      <c r="C17" s="48" t="s">
        <v>608</v>
      </c>
      <c r="D17" s="48"/>
      <c r="E17" s="48"/>
    </row>
    <row r="19" spans="2:5" x14ac:dyDescent="0.2">
      <c r="B19" s="48" t="s">
        <v>630</v>
      </c>
      <c r="C19" s="48" t="s">
        <v>611</v>
      </c>
      <c r="D19" s="48"/>
      <c r="E19" s="48"/>
    </row>
    <row r="21" spans="2:5" x14ac:dyDescent="0.2">
      <c r="B21" s="48" t="s">
        <v>631</v>
      </c>
      <c r="C21" s="48" t="s">
        <v>614</v>
      </c>
      <c r="D21" s="48"/>
      <c r="E21" s="48"/>
    </row>
    <row r="23" spans="2:5" x14ac:dyDescent="0.2">
      <c r="B23" s="48" t="s">
        <v>632</v>
      </c>
      <c r="C23" s="48" t="s">
        <v>617</v>
      </c>
      <c r="D23" s="48"/>
      <c r="E23" s="48"/>
    </row>
    <row r="25" spans="2:5" x14ac:dyDescent="0.2">
      <c r="B25" s="48" t="s">
        <v>633</v>
      </c>
      <c r="C25" s="48" t="s">
        <v>620</v>
      </c>
      <c r="D25" s="48"/>
      <c r="E25" s="48"/>
    </row>
    <row r="27" spans="2:5" x14ac:dyDescent="0.2">
      <c r="B27" s="48" t="s">
        <v>634</v>
      </c>
      <c r="C27" s="48" t="s">
        <v>623</v>
      </c>
      <c r="D27" s="48"/>
      <c r="E27" s="48"/>
    </row>
    <row r="29" spans="2:5" x14ac:dyDescent="0.2">
      <c r="B29" s="48" t="s">
        <v>635</v>
      </c>
      <c r="C29" s="48" t="s">
        <v>626</v>
      </c>
      <c r="D29" s="48"/>
      <c r="E29" s="48"/>
    </row>
    <row r="31" spans="2:5" x14ac:dyDescent="0.2">
      <c r="B31" s="48" t="s">
        <v>636</v>
      </c>
      <c r="C31" s="48"/>
      <c r="D31" s="48"/>
      <c r="E31" s="48"/>
    </row>
    <row r="32" spans="2:5" x14ac:dyDescent="0.2">
      <c r="B32" s="48" t="s">
        <v>637</v>
      </c>
      <c r="C32" s="48"/>
      <c r="D32" s="48"/>
      <c r="E32" s="48"/>
    </row>
    <row r="33" spans="2:5" x14ac:dyDescent="0.2">
      <c r="B33" s="48" t="s">
        <v>638</v>
      </c>
      <c r="C33" s="48"/>
      <c r="D33" s="48"/>
      <c r="E33" s="48"/>
    </row>
    <row r="34" spans="2:5" x14ac:dyDescent="0.2">
      <c r="B34" s="48" t="s">
        <v>639</v>
      </c>
      <c r="C34" s="48"/>
      <c r="D34" s="48"/>
      <c r="E34" s="48"/>
    </row>
    <row r="35" spans="2:5" x14ac:dyDescent="0.2">
      <c r="B35" s="48" t="s">
        <v>640</v>
      </c>
      <c r="C35" s="48"/>
      <c r="D35" s="48"/>
      <c r="E35" s="48"/>
    </row>
    <row r="36" spans="2:5" x14ac:dyDescent="0.2">
      <c r="B36" s="48" t="s">
        <v>641</v>
      </c>
      <c r="C36" s="48"/>
      <c r="D36" s="48"/>
      <c r="E36" s="48"/>
    </row>
    <row r="37" spans="2:5" x14ac:dyDescent="0.2">
      <c r="B37" s="48" t="s">
        <v>642</v>
      </c>
      <c r="C37" s="48"/>
      <c r="D37" s="48"/>
      <c r="E37" s="48"/>
    </row>
    <row r="38" spans="2:5" x14ac:dyDescent="0.2">
      <c r="B38" s="48" t="s">
        <v>643</v>
      </c>
      <c r="C38" s="48"/>
      <c r="D38" s="48"/>
      <c r="E38" s="48"/>
    </row>
    <row r="39" spans="2:5" x14ac:dyDescent="0.2">
      <c r="B39" s="48" t="s">
        <v>644</v>
      </c>
      <c r="C39" s="48"/>
      <c r="D39" s="48"/>
      <c r="E39" s="48"/>
    </row>
    <row r="40" spans="2:5" x14ac:dyDescent="0.2">
      <c r="B40" s="48" t="s">
        <v>645</v>
      </c>
      <c r="C40" s="48"/>
      <c r="D40" s="48"/>
      <c r="E40" s="48"/>
    </row>
    <row r="41" spans="2:5" x14ac:dyDescent="0.2">
      <c r="B41" s="48" t="s">
        <v>646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2023-09-05T12:06:05Z</dcterms:modified>
</cp:coreProperties>
</file>