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W360" i="1"/>
  <c r="V360" i="1"/>
  <c r="M360" i="1"/>
  <c r="V359" i="1"/>
  <c r="W359" i="1" s="1"/>
  <c r="W363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V330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W315" i="1"/>
  <c r="V315" i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W189" i="1"/>
  <c r="W204" i="1" s="1"/>
  <c r="V189" i="1"/>
  <c r="V204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W163" i="1"/>
  <c r="W180" i="1" s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W153" i="1"/>
  <c r="U153" i="1"/>
  <c r="W152" i="1"/>
  <c r="V152" i="1"/>
  <c r="M152" i="1"/>
  <c r="W151" i="1"/>
  <c r="V151" i="1"/>
  <c r="V153" i="1" s="1"/>
  <c r="U149" i="1"/>
  <c r="U148" i="1"/>
  <c r="V147" i="1"/>
  <c r="W147" i="1" s="1"/>
  <c r="W148" i="1" s="1"/>
  <c r="M147" i="1"/>
  <c r="W146" i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V136" i="1"/>
  <c r="V143" i="1" s="1"/>
  <c r="M136" i="1"/>
  <c r="W135" i="1"/>
  <c r="V135" i="1"/>
  <c r="M135" i="1"/>
  <c r="W134" i="1"/>
  <c r="V134" i="1"/>
  <c r="H473" i="1" s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W120" i="1"/>
  <c r="V120" i="1"/>
  <c r="M120" i="1"/>
  <c r="W119" i="1"/>
  <c r="V119" i="1"/>
  <c r="M119" i="1"/>
  <c r="W118" i="1"/>
  <c r="W122" i="1" s="1"/>
  <c r="V118" i="1"/>
  <c r="V123" i="1" s="1"/>
  <c r="M118" i="1"/>
  <c r="U115" i="1"/>
  <c r="U114" i="1"/>
  <c r="W113" i="1"/>
  <c r="V113" i="1"/>
  <c r="W112" i="1"/>
  <c r="V112" i="1"/>
  <c r="M112" i="1"/>
  <c r="W111" i="1"/>
  <c r="V111" i="1"/>
  <c r="M111" i="1"/>
  <c r="W110" i="1"/>
  <c r="W114" i="1" s="1"/>
  <c r="V110" i="1"/>
  <c r="V114" i="1" s="1"/>
  <c r="M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7" i="1" s="1"/>
  <c r="U98" i="1"/>
  <c r="U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V98" i="1" s="1"/>
  <c r="M89" i="1"/>
  <c r="W88" i="1"/>
  <c r="V88" i="1"/>
  <c r="M88" i="1"/>
  <c r="U86" i="1"/>
  <c r="U85" i="1"/>
  <c r="W84" i="1"/>
  <c r="V84" i="1"/>
  <c r="M84" i="1"/>
  <c r="W83" i="1"/>
  <c r="V83" i="1"/>
  <c r="M83" i="1"/>
  <c r="W82" i="1"/>
  <c r="V82" i="1"/>
  <c r="W81" i="1"/>
  <c r="V81" i="1"/>
  <c r="W80" i="1"/>
  <c r="V80" i="1"/>
  <c r="M80" i="1"/>
  <c r="V79" i="1"/>
  <c r="V86" i="1" s="1"/>
  <c r="W78" i="1"/>
  <c r="V78" i="1"/>
  <c r="M78" i="1"/>
  <c r="U76" i="1"/>
  <c r="U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W60" i="1" s="1"/>
  <c r="M60" i="1"/>
  <c r="W59" i="1"/>
  <c r="W75" i="1" s="1"/>
  <c r="V59" i="1"/>
  <c r="M59" i="1"/>
  <c r="U56" i="1"/>
  <c r="U55" i="1"/>
  <c r="W54" i="1"/>
  <c r="V54" i="1"/>
  <c r="W53" i="1"/>
  <c r="V53" i="1"/>
  <c r="M53" i="1"/>
  <c r="V52" i="1"/>
  <c r="V56" i="1" s="1"/>
  <c r="M52" i="1"/>
  <c r="U49" i="1"/>
  <c r="U48" i="1"/>
  <c r="V47" i="1"/>
  <c r="V48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W28" i="1"/>
  <c r="V28" i="1"/>
  <c r="M28" i="1"/>
  <c r="W27" i="1"/>
  <c r="V27" i="1"/>
  <c r="M27" i="1"/>
  <c r="W26" i="1"/>
  <c r="V26" i="1"/>
  <c r="V32" i="1" s="1"/>
  <c r="M26" i="1"/>
  <c r="U24" i="1"/>
  <c r="U463" i="1" s="1"/>
  <c r="U23" i="1"/>
  <c r="W22" i="1"/>
  <c r="W23" i="1" s="1"/>
  <c r="V22" i="1"/>
  <c r="V465" i="1" s="1"/>
  <c r="M22" i="1"/>
  <c r="H10" i="1"/>
  <c r="F9" i="1"/>
  <c r="A9" i="1"/>
  <c r="A10" i="1" s="1"/>
  <c r="D7" i="1"/>
  <c r="N6" i="1"/>
  <c r="M2" i="1"/>
  <c r="F10" i="1" l="1"/>
  <c r="W32" i="1"/>
  <c r="V55" i="1"/>
  <c r="V76" i="1"/>
  <c r="V85" i="1"/>
  <c r="H9" i="1"/>
  <c r="U467" i="1"/>
  <c r="V24" i="1"/>
  <c r="W29" i="1"/>
  <c r="C473" i="1"/>
  <c r="W47" i="1"/>
  <c r="W48" i="1" s="1"/>
  <c r="W52" i="1"/>
  <c r="W55" i="1" s="1"/>
  <c r="E473" i="1"/>
  <c r="V75" i="1"/>
  <c r="W79" i="1"/>
  <c r="W85" i="1" s="1"/>
  <c r="W89" i="1"/>
  <c r="W97" i="1" s="1"/>
  <c r="W100" i="1"/>
  <c r="W107" i="1" s="1"/>
  <c r="V108" i="1"/>
  <c r="V115" i="1"/>
  <c r="W127" i="1"/>
  <c r="W130" i="1" s="1"/>
  <c r="V130" i="1"/>
  <c r="W136" i="1"/>
  <c r="V142" i="1"/>
  <c r="I473" i="1"/>
  <c r="V149" i="1"/>
  <c r="W156" i="1"/>
  <c r="W160" i="1" s="1"/>
  <c r="W224" i="1"/>
  <c r="V225" i="1"/>
  <c r="W235" i="1"/>
  <c r="V244" i="1"/>
  <c r="W269" i="1"/>
  <c r="N473" i="1"/>
  <c r="W345" i="1"/>
  <c r="V363" i="1"/>
  <c r="V394" i="1"/>
  <c r="Q473" i="1"/>
  <c r="V416" i="1"/>
  <c r="W425" i="1"/>
  <c r="V430" i="1"/>
  <c r="W451" i="1"/>
  <c r="V457" i="1"/>
  <c r="V456" i="1"/>
  <c r="S473" i="1"/>
  <c r="V462" i="1"/>
  <c r="W460" i="1"/>
  <c r="W461" i="1" s="1"/>
  <c r="V97" i="1"/>
  <c r="V131" i="1"/>
  <c r="K473" i="1"/>
  <c r="V254" i="1"/>
  <c r="W247" i="1"/>
  <c r="W254" i="1" s="1"/>
  <c r="W292" i="1"/>
  <c r="V293" i="1"/>
  <c r="W429" i="1"/>
  <c r="D473" i="1"/>
  <c r="J9" i="1"/>
  <c r="V23" i="1"/>
  <c r="V49" i="1"/>
  <c r="V148" i="1"/>
  <c r="V154" i="1"/>
  <c r="W259" i="1"/>
  <c r="V266" i="1"/>
  <c r="V265" i="1"/>
  <c r="V271" i="1"/>
  <c r="W268" i="1"/>
  <c r="W271" i="1" s="1"/>
  <c r="W415" i="1"/>
  <c r="V447" i="1"/>
  <c r="L473" i="1"/>
  <c r="V357" i="1"/>
  <c r="W393" i="1"/>
  <c r="B473" i="1"/>
  <c r="V464" i="1"/>
  <c r="V466" i="1" s="1"/>
  <c r="F473" i="1"/>
  <c r="V122" i="1"/>
  <c r="W142" i="1"/>
  <c r="V160" i="1"/>
  <c r="V181" i="1"/>
  <c r="V180" i="1"/>
  <c r="V185" i="1"/>
  <c r="V186" i="1"/>
  <c r="W183" i="1"/>
  <c r="W185" i="1" s="1"/>
  <c r="J473" i="1"/>
  <c r="V205" i="1"/>
  <c r="W215" i="1"/>
  <c r="W231" i="1"/>
  <c r="W237" i="1"/>
  <c r="V255" i="1"/>
  <c r="M473" i="1"/>
  <c r="W329" i="1"/>
  <c r="O47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7" i="1"/>
  <c r="V463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<sst xmlns="http://schemas.openxmlformats.org/spreadsheetml/2006/main" count="1693" uniqueCount="649">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</sst>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45178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25</v>
      </c>
      <c r="V46" s="306">
        <f>IFERROR(IF(U46="",0,CEILING((U46/$H46),1)*$H46),"")</f>
        <v>32.400000000000006</v>
      </c>
      <c r="W46" s="37">
        <f>IFERROR(IF(V46=0,"",ROUNDUP(V46/H46,0)*0.02175),"")</f>
        <v>6.5250000000000002E-2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2.3148148148148149</v>
      </c>
      <c r="V48" s="307">
        <f>IFERROR(V46/H46,"0")+IFERROR(V47/H47,"0")</f>
        <v>3.0000000000000004</v>
      </c>
      <c r="W48" s="307">
        <f>IFERROR(IF(W46="",0,W46),"0")+IFERROR(IF(W47="",0,W47),"0")</f>
        <v>6.5250000000000002E-2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25</v>
      </c>
      <c r="V49" s="307">
        <f>IFERROR(SUM(V46:V47),"0")</f>
        <v>32.400000000000006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30</v>
      </c>
      <c r="V52" s="306">
        <f>IFERROR(IF(U52="",0,CEILING((U52/$H52),1)*$H52),"")</f>
        <v>32.400000000000006</v>
      </c>
      <c r="W52" s="37">
        <f>IFERROR(IF(V52=0,"",ROUNDUP(V52/H52,0)*0.02175),"")</f>
        <v>6.5250000000000002E-2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2.7777777777777777</v>
      </c>
      <c r="V55" s="307">
        <f>IFERROR(V52/H52,"0")+IFERROR(V53/H53,"0")+IFERROR(V54/H54,"0")</f>
        <v>3.0000000000000004</v>
      </c>
      <c r="W55" s="307">
        <f>IFERROR(IF(W52="",0,W52),"0")+IFERROR(IF(W53="",0,W53),"0")+IFERROR(IF(W54="",0,W54),"0")</f>
        <v>6.5250000000000002E-2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30</v>
      </c>
      <c r="V56" s="307">
        <f>IFERROR(SUM(V52:V54),"0")</f>
        <v>32.400000000000006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105</v>
      </c>
      <c r="V60" s="306">
        <f t="shared" si="2"/>
        <v>108</v>
      </c>
      <c r="W60" s="37">
        <f>IFERROR(IF(V60=0,"",ROUNDUP(V60/H60,0)*0.02175),"")</f>
        <v>0.21749999999999997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165</v>
      </c>
      <c r="V61" s="306">
        <f t="shared" si="2"/>
        <v>172.8</v>
      </c>
      <c r="W61" s="37">
        <f>IFERROR(IF(V61=0,"",ROUNDUP(V61/H61,0)*0.02175),"")</f>
        <v>0.34799999999999998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45</v>
      </c>
      <c r="V62" s="306">
        <f t="shared" si="2"/>
        <v>54</v>
      </c>
      <c r="W62" s="37">
        <f>IFERROR(IF(V62=0,"",ROUNDUP(V62/H62,0)*0.02175),"")</f>
        <v>0.10874999999999999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6</v>
      </c>
      <c r="V65" s="306">
        <f t="shared" si="2"/>
        <v>8</v>
      </c>
      <c r="W65" s="37">
        <f t="shared" ref="W65:W70" si="3">IFERROR(IF(V65=0,"",ROUNDUP(V65/H65,0)*0.00937),"")</f>
        <v>1.874E-2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30.666666666666664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0.69298999999999988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321</v>
      </c>
      <c r="V76" s="307">
        <f>IFERROR(SUM(V59:V74),"0")</f>
        <v>342.8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1.75</v>
      </c>
      <c r="V93" s="306">
        <f t="shared" si="5"/>
        <v>2.8</v>
      </c>
      <c r="W93" s="37">
        <f>IFERROR(IF(V93=0,"",ROUNDUP(V93/H93,0)*0.00502),"")</f>
        <v>5.0200000000000002E-3</v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3.5</v>
      </c>
      <c r="V95" s="306">
        <f t="shared" si="5"/>
        <v>4.2</v>
      </c>
      <c r="W95" s="37">
        <f>IFERROR(IF(V95=0,"",ROUNDUP(V95/H95,0)*0.00502),"")</f>
        <v>1.004E-2</v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3.5</v>
      </c>
      <c r="V96" s="306">
        <f t="shared" si="5"/>
        <v>5.6</v>
      </c>
      <c r="W96" s="37">
        <f>IFERROR(IF(V96=0,"",ROUNDUP(V96/H96,0)*0.00502),"")</f>
        <v>1.004E-2</v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3.5416666666666665</v>
      </c>
      <c r="V97" s="307">
        <f>IFERROR(V88/H88,"0")+IFERROR(V89/H89,"0")+IFERROR(V90/H90,"0")+IFERROR(V91/H91,"0")+IFERROR(V92/H92,"0")+IFERROR(V93/H93,"0")+IFERROR(V94/H94,"0")+IFERROR(V95/H95,"0")+IFERROR(V96/H96,"0")</f>
        <v>5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2.5100000000000001E-2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8.75</v>
      </c>
      <c r="V98" s="307">
        <f>IFERROR(SUM(V88:V96),"0")</f>
        <v>12.6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90</v>
      </c>
      <c r="V100" s="306">
        <f t="shared" ref="V100:V106" si="6">IFERROR(IF(U100="",0,CEILING((U100/$H100),1)*$H100),"")</f>
        <v>97.199999999999989</v>
      </c>
      <c r="W100" s="37">
        <f>IFERROR(IF(V100=0,"",ROUNDUP(V100/H100,0)*0.02175),"")</f>
        <v>0.26100000000000001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83.25</v>
      </c>
      <c r="V103" s="306">
        <f t="shared" si="6"/>
        <v>83.7</v>
      </c>
      <c r="W103" s="37">
        <f>IFERROR(IF(V103=0,"",ROUNDUP(V103/H103,0)*0.00753),"")</f>
        <v>0.23343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41.944444444444443</v>
      </c>
      <c r="V107" s="307">
        <f>IFERROR(V100/H100,"0")+IFERROR(V101/H101,"0")+IFERROR(V102/H102,"0")+IFERROR(V103/H103,"0")+IFERROR(V104/H104,"0")+IFERROR(V105/H105,"0")+IFERROR(V106/H106,"0")</f>
        <v>43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0.49443000000000004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173.25</v>
      </c>
      <c r="V108" s="307">
        <f>IFERROR(SUM(V100:V106),"0")</f>
        <v>180.89999999999998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80</v>
      </c>
      <c r="V111" s="306">
        <f>IFERROR(IF(U111="",0,CEILING((U111/$H111),1)*$H111),"")</f>
        <v>81</v>
      </c>
      <c r="W111" s="37">
        <f>IFERROR(IF(V111=0,"",ROUNDUP(V111/H111,0)*0.02175),"")</f>
        <v>0.21749999999999997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9.8765432098765444</v>
      </c>
      <c r="V114" s="307">
        <f>IFERROR(V110/H110,"0")+IFERROR(V111/H111,"0")+IFERROR(V112/H112,"0")+IFERROR(V113/H113,"0")</f>
        <v>10</v>
      </c>
      <c r="W114" s="307">
        <f>IFERROR(IF(W110="",0,W110),"0")+IFERROR(IF(W111="",0,W111),"0")+IFERROR(IF(W112="",0,W112),"0")+IFERROR(IF(W113="",0,W113),"0")</f>
        <v>0.21749999999999997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80</v>
      </c>
      <c r="V115" s="307">
        <f>IFERROR(SUM(V110:V113),"0")</f>
        <v>81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190</v>
      </c>
      <c r="V118" s="306">
        <f>IFERROR(IF(U118="",0,CEILING((U118/$H118),1)*$H118),"")</f>
        <v>194.39999999999998</v>
      </c>
      <c r="W118" s="37">
        <f>IFERROR(IF(V118=0,"",ROUNDUP(V118/H118,0)*0.02175),"")</f>
        <v>0.52200000000000002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90</v>
      </c>
      <c r="V120" s="306">
        <f>IFERROR(IF(U120="",0,CEILING((U120/$H120),1)*$H120),"")</f>
        <v>91.800000000000011</v>
      </c>
      <c r="W120" s="37">
        <f>IFERROR(IF(V120=0,"",ROUNDUP(V120/H120,0)*0.00753),"")</f>
        <v>0.25602000000000003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56.79012345679012</v>
      </c>
      <c r="V122" s="307">
        <f>IFERROR(V118/H118,"0")+IFERROR(V119/H119,"0")+IFERROR(V120/H120,"0")+IFERROR(V121/H121,"0")</f>
        <v>58</v>
      </c>
      <c r="W122" s="307">
        <f>IFERROR(IF(W118="",0,W118),"0")+IFERROR(IF(W119="",0,W119),"0")+IFERROR(IF(W120="",0,W120),"0")+IFERROR(IF(W121="",0,W121),"0")</f>
        <v>0.77802000000000004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280</v>
      </c>
      <c r="V123" s="307">
        <f>IFERROR(SUM(V118:V121),"0")</f>
        <v>286.2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15</v>
      </c>
      <c r="V136" s="306">
        <f t="shared" si="7"/>
        <v>16.8</v>
      </c>
      <c r="W136" s="37">
        <f>IFERROR(IF(V136=0,"",ROUNDUP(V136/H136,0)*0.00753),"")</f>
        <v>3.0120000000000001E-2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26.25</v>
      </c>
      <c r="V137" s="306">
        <f t="shared" si="7"/>
        <v>27.3</v>
      </c>
      <c r="W137" s="37">
        <f>IFERROR(IF(V137=0,"",ROUNDUP(V137/H137,0)*0.00502),"")</f>
        <v>6.5259999999999999E-2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16.071428571428569</v>
      </c>
      <c r="V142" s="307">
        <f>IFERROR(V134/H134,"0")+IFERROR(V135/H135,"0")+IFERROR(V136/H136,"0")+IFERROR(V137/H137,"0")+IFERROR(V138/H138,"0")+IFERROR(V139/H139,"0")+IFERROR(V140/H140,"0")+IFERROR(V141/H141,"0")</f>
        <v>17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9.5379999999999993E-2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41.25</v>
      </c>
      <c r="V143" s="307">
        <f>IFERROR(SUM(V134:V141),"0")</f>
        <v>44.1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135</v>
      </c>
      <c r="V164" s="306">
        <f t="shared" si="8"/>
        <v>140.4</v>
      </c>
      <c r="W164" s="37">
        <f>IFERROR(IF(V164=0,"",ROUNDUP(V164/H164,0)*0.02175),"")</f>
        <v>0.39149999999999996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6</v>
      </c>
      <c r="V169" s="306">
        <f t="shared" si="8"/>
        <v>7.1999999999999993</v>
      </c>
      <c r="W169" s="37">
        <f>IFERROR(IF(V169=0,"",ROUNDUP(V169/H169,0)*0.00753),"")</f>
        <v>2.2589999999999999E-2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160</v>
      </c>
      <c r="V171" s="306">
        <f t="shared" si="8"/>
        <v>160.79999999999998</v>
      </c>
      <c r="W171" s="37">
        <f>IFERROR(IF(V171=0,"",ROUNDUP(V171/H171,0)*0.00753),"")</f>
        <v>0.50451000000000001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124</v>
      </c>
      <c r="V175" s="306">
        <f t="shared" si="8"/>
        <v>124.8</v>
      </c>
      <c r="W175" s="37">
        <f t="shared" si="9"/>
        <v>0.39156000000000002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138.14102564102564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140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1.31016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425</v>
      </c>
      <c r="V181" s="307">
        <f>IFERROR(SUM(V163:V179),"0")</f>
        <v>433.2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30</v>
      </c>
      <c r="V211" s="306">
        <f>IFERROR(IF(U211="",0,CEILING((U211/$H211),1)*$H211),"")</f>
        <v>33.6</v>
      </c>
      <c r="W211" s="37">
        <f>IFERROR(IF(V211=0,"",ROUNDUP(V211/H211,0)*0.00753),"")</f>
        <v>6.0240000000000002E-2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25</v>
      </c>
      <c r="V212" s="306">
        <f>IFERROR(IF(U212="",0,CEILING((U212/$H212),1)*$H212),"")</f>
        <v>25.200000000000003</v>
      </c>
      <c r="W212" s="37">
        <f>IFERROR(IF(V212=0,"",ROUNDUP(V212/H212,0)*0.00753),"")</f>
        <v>4.5179999999999998E-2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12.25</v>
      </c>
      <c r="V214" s="306">
        <f>IFERROR(IF(U214="",0,CEILING((U214/$H214),1)*$H214),"")</f>
        <v>12.600000000000001</v>
      </c>
      <c r="W214" s="37">
        <f>IFERROR(IF(V214=0,"",ROUNDUP(V214/H214,0)*0.00502),"")</f>
        <v>3.0120000000000001E-2</v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18.928571428571427</v>
      </c>
      <c r="V215" s="307">
        <f>IFERROR(V211/H211,"0")+IFERROR(V212/H212,"0")+IFERROR(V213/H213,"0")+IFERROR(V214/H214,"0")</f>
        <v>20</v>
      </c>
      <c r="W215" s="307">
        <f>IFERROR(IF(W211="",0,W211),"0")+IFERROR(IF(W212="",0,W212),"0")+IFERROR(IF(W213="",0,W213),"0")+IFERROR(IF(W214="",0,W214),"0")</f>
        <v>0.13553999999999999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67.25</v>
      </c>
      <c r="V216" s="307">
        <f>IFERROR(SUM(V211:V214),"0")</f>
        <v>71.400000000000006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10</v>
      </c>
      <c r="V218" s="306">
        <f t="shared" ref="V218:V223" si="12">IFERROR(IF(U218="",0,CEILING((U218/$H218),1)*$H218),"")</f>
        <v>16.2</v>
      </c>
      <c r="W218" s="37">
        <f>IFERROR(IF(V218=0,"",ROUNDUP(V218/H218,0)*0.02175),"")</f>
        <v>4.3499999999999997E-2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1.2345679012345681</v>
      </c>
      <c r="V224" s="307">
        <f>IFERROR(V218/H218,"0")+IFERROR(V219/H219,"0")+IFERROR(V220/H220,"0")+IFERROR(V221/H221,"0")+IFERROR(V222/H222,"0")+IFERROR(V223/H223,"0")</f>
        <v>2</v>
      </c>
      <c r="W224" s="307">
        <f>IFERROR(IF(W218="",0,W218),"0")+IFERROR(IF(W219="",0,W219),"0")+IFERROR(IF(W220="",0,W220),"0")+IFERROR(IF(W221="",0,W221),"0")+IFERROR(IF(W222="",0,W222),"0")+IFERROR(IF(W223="",0,W223),"0")</f>
        <v>4.3499999999999997E-2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10</v>
      </c>
      <c r="V225" s="307">
        <f>IFERROR(SUM(V218:V223),"0")</f>
        <v>16.2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35</v>
      </c>
      <c r="V227" s="306">
        <f>IFERROR(IF(U227="",0,CEILING((U227/$H227),1)*$H227),"")</f>
        <v>42</v>
      </c>
      <c r="W227" s="37">
        <f>IFERROR(IF(V227=0,"",ROUNDUP(V227/H227,0)*0.02175),"")</f>
        <v>0.10874999999999999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160</v>
      </c>
      <c r="V228" s="306">
        <f>IFERROR(IF(U228="",0,CEILING((U228/$H228),1)*$H228),"")</f>
        <v>163.79999999999998</v>
      </c>
      <c r="W228" s="37">
        <f>IFERROR(IF(V228=0,"",ROUNDUP(V228/H228,0)*0.02175),"")</f>
        <v>0.45674999999999999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24.679487179487182</v>
      </c>
      <c r="V231" s="307">
        <f>IFERROR(V227/H227,"0")+IFERROR(V228/H228,"0")+IFERROR(V229/H229,"0")+IFERROR(V230/H230,"0")</f>
        <v>26</v>
      </c>
      <c r="W231" s="307">
        <f>IFERROR(IF(W227="",0,W227),"0")+IFERROR(IF(W228="",0,W228),"0")+IFERROR(IF(W229="",0,W229),"0")+IFERROR(IF(W230="",0,W230),"0")</f>
        <v>0.5655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195</v>
      </c>
      <c r="V232" s="307">
        <f>IFERROR(SUM(V227:V230),"0")</f>
        <v>205.79999999999998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10</v>
      </c>
      <c r="V235" s="306">
        <f>IFERROR(IF(U235="",0,CEILING((U235/$H235),1)*$H235),"")</f>
        <v>12.16</v>
      </c>
      <c r="W235" s="37">
        <f>IFERROR(IF(V235=0,"",ROUNDUP(V235/H235,0)*0.00753),"")</f>
        <v>3.0120000000000001E-2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3.2894736842105261</v>
      </c>
      <c r="V237" s="307">
        <f>IFERROR(V234/H234,"0")+IFERROR(V235/H235,"0")+IFERROR(V236/H236,"0")</f>
        <v>4</v>
      </c>
      <c r="W237" s="307">
        <f>IFERROR(IF(W234="",0,W234),"0")+IFERROR(IF(W235="",0,W235),"0")+IFERROR(IF(W236="",0,W236),"0")</f>
        <v>3.0120000000000001E-2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10</v>
      </c>
      <c r="V238" s="307">
        <f>IFERROR(SUM(V234:V236),"0")</f>
        <v>12.16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15.4</v>
      </c>
      <c r="V263" s="306">
        <f>IFERROR(IF(U263="",0,CEILING((U263/$H263),1)*$H263),"")</f>
        <v>16.8</v>
      </c>
      <c r="W263" s="37">
        <f>IFERROR(IF(V263=0,"",ROUNDUP(V263/H263,0)*0.00753),"")</f>
        <v>7.5300000000000006E-2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3</v>
      </c>
      <c r="V264" s="306">
        <f>IFERROR(IF(U264="",0,CEILING((U264/$H264),1)*$H264),"")</f>
        <v>3.6</v>
      </c>
      <c r="W264" s="37">
        <f>IFERROR(IF(V264=0,"",ROUNDUP(V264/H264,0)*0.00753),"")</f>
        <v>1.506E-2</v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10.833333333333334</v>
      </c>
      <c r="V265" s="307">
        <f>IFERROR(V263/H263,"0")+IFERROR(V264/H264,"0")</f>
        <v>12</v>
      </c>
      <c r="W265" s="307">
        <f>IFERROR(IF(W263="",0,W263),"0")+IFERROR(IF(W264="",0,W264),"0")</f>
        <v>9.036000000000001E-2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18.399999999999999</v>
      </c>
      <c r="V266" s="307">
        <f>IFERROR(SUM(V263:V264),"0")</f>
        <v>20.400000000000002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25.2</v>
      </c>
      <c r="V269" s="306">
        <f>IFERROR(IF(U269="",0,CEILING((U269/$H269),1)*$H269),"")</f>
        <v>25.2</v>
      </c>
      <c r="W269" s="37">
        <f>IFERROR(IF(V269=0,"",ROUNDUP(V269/H269,0)*0.00753),"")</f>
        <v>7.5300000000000006E-2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12.6</v>
      </c>
      <c r="V270" s="306">
        <f>IFERROR(IF(U270="",0,CEILING((U270/$H270),1)*$H270),"")</f>
        <v>12.6</v>
      </c>
      <c r="W270" s="37">
        <f>IFERROR(IF(V270=0,"",ROUNDUP(V270/H270,0)*0.00753),"")</f>
        <v>3.7650000000000003E-2</v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15</v>
      </c>
      <c r="V271" s="307">
        <f>IFERROR(V268/H268,"0")+IFERROR(V269/H269,"0")+IFERROR(V270/H270,"0")</f>
        <v>15</v>
      </c>
      <c r="W271" s="307">
        <f>IFERROR(IF(W268="",0,W268),"0")+IFERROR(IF(W269="",0,W269),"0")+IFERROR(IF(W270="",0,W270),"0")</f>
        <v>0.11295000000000001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37.799999999999997</v>
      </c>
      <c r="V272" s="307">
        <f>IFERROR(SUM(V268:V270),"0")</f>
        <v>37.799999999999997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1350</v>
      </c>
      <c r="V285" s="306">
        <f t="shared" si="14"/>
        <v>1350</v>
      </c>
      <c r="W285" s="37">
        <f>IFERROR(IF(V285=0,"",ROUNDUP(V285/H285,0)*0.02175),"")</f>
        <v>1.9574999999999998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800</v>
      </c>
      <c r="V286" s="306">
        <f t="shared" si="14"/>
        <v>810</v>
      </c>
      <c r="W286" s="37">
        <f>IFERROR(IF(V286=0,"",ROUNDUP(V286/H286,0)*0.02175),"")</f>
        <v>1.1744999999999999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220</v>
      </c>
      <c r="V288" s="306">
        <f t="shared" si="14"/>
        <v>225</v>
      </c>
      <c r="W288" s="37">
        <f>IFERROR(IF(V288=0,"",ROUNDUP(V288/H288,0)*0.02175),"")</f>
        <v>0.32624999999999998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10</v>
      </c>
      <c r="V290" s="306">
        <f t="shared" si="14"/>
        <v>10</v>
      </c>
      <c r="W290" s="37">
        <f>IFERROR(IF(V290=0,"",ROUNDUP(V290/H290,0)*0.00937),"")</f>
        <v>1.874E-2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160</v>
      </c>
      <c r="V292" s="307">
        <f>IFERROR(V284/H284,"0")+IFERROR(V285/H285,"0")+IFERROR(V286/H286,"0")+IFERROR(V287/H287,"0")+IFERROR(V288/H288,"0")+IFERROR(V289/H289,"0")+IFERROR(V290/H290,"0")+IFERROR(V291/H291,"0")</f>
        <v>161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3.4769899999999998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2380</v>
      </c>
      <c r="V293" s="307">
        <f>IFERROR(SUM(V284:V291),"0")</f>
        <v>2395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1120</v>
      </c>
      <c r="V295" s="306">
        <f>IFERROR(IF(U295="",0,CEILING((U295/$H295),1)*$H295),"")</f>
        <v>1125</v>
      </c>
      <c r="W295" s="37">
        <f>IFERROR(IF(V295=0,"",ROUNDUP(V295/H295,0)*0.02175),"")</f>
        <v>1.6312499999999999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2</v>
      </c>
      <c r="V296" s="306">
        <f>IFERROR(IF(U296="",0,CEILING((U296/$H296),1)*$H296),"")</f>
        <v>4</v>
      </c>
      <c r="W296" s="37">
        <f>IFERROR(IF(V296=0,"",ROUNDUP(V296/H296,0)*0.00937),"")</f>
        <v>9.3699999999999999E-3</v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75.166666666666671</v>
      </c>
      <c r="V297" s="307">
        <f>IFERROR(V295/H295,"0")+IFERROR(V296/H296,"0")</f>
        <v>76</v>
      </c>
      <c r="W297" s="307">
        <f>IFERROR(IF(W295="",0,W295),"0")+IFERROR(IF(W296="",0,W296),"0")</f>
        <v>1.64062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1122</v>
      </c>
      <c r="V298" s="307">
        <f>IFERROR(SUM(V295:V296),"0")</f>
        <v>1129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5</v>
      </c>
      <c r="V308" s="306">
        <f>IFERROR(IF(U308="",0,CEILING((U308/$H308),1)*$H308),"")</f>
        <v>7.8</v>
      </c>
      <c r="W308" s="37">
        <f>IFERROR(IF(V308=0,"",ROUNDUP(V308/H308,0)*0.02175),"")</f>
        <v>2.1749999999999999E-2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0.64102564102564108</v>
      </c>
      <c r="V309" s="307">
        <f>IFERROR(V308/H308,"0")</f>
        <v>1</v>
      </c>
      <c r="W309" s="307">
        <f>IFERROR(IF(W308="",0,W308),"0")</f>
        <v>2.1749999999999999E-2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5</v>
      </c>
      <c r="V310" s="307">
        <f>IFERROR(SUM(V308:V308),"0")</f>
        <v>7.8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5.25</v>
      </c>
      <c r="V321" s="306">
        <f>IFERROR(IF(U321="",0,CEILING((U321/$H321),1)*$H321),"")</f>
        <v>5.6</v>
      </c>
      <c r="W321" s="37">
        <f>IFERROR(IF(V321=0,"",ROUNDUP(V321/H321,0)*0.00502),"")</f>
        <v>1.004E-2</v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1.8750000000000002</v>
      </c>
      <c r="V322" s="307">
        <f>IFERROR(V320/H320,"0")+IFERROR(V321/H321,"0")</f>
        <v>2</v>
      </c>
      <c r="W322" s="307">
        <f>IFERROR(IF(W320="",0,W320),"0")+IFERROR(IF(W321="",0,W321),"0")</f>
        <v>1.004E-2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5.25</v>
      </c>
      <c r="V323" s="307">
        <f>IFERROR(SUM(V320:V321),"0")</f>
        <v>5.6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540</v>
      </c>
      <c r="V325" s="306">
        <f>IFERROR(IF(U325="",0,CEILING((U325/$H325),1)*$H325),"")</f>
        <v>546</v>
      </c>
      <c r="W325" s="37">
        <f>IFERROR(IF(V325=0,"",ROUNDUP(V325/H325,0)*0.02175),"")</f>
        <v>1.5225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69.230769230769226</v>
      </c>
      <c r="V329" s="307">
        <f>IFERROR(V325/H325,"0")+IFERROR(V326/H326,"0")+IFERROR(V327/H327,"0")+IFERROR(V328/H328,"0")</f>
        <v>70</v>
      </c>
      <c r="W329" s="307">
        <f>IFERROR(IF(W325="",0,W325),"0")+IFERROR(IF(W326="",0,W326),"0")+IFERROR(IF(W327="",0,W327),"0")+IFERROR(IF(W328="",0,W328),"0")</f>
        <v>1.5225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540</v>
      </c>
      <c r="V330" s="307">
        <f>IFERROR(SUM(V325:V328),"0")</f>
        <v>546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15</v>
      </c>
      <c r="V343" s="306">
        <f t="shared" ref="V343:V355" si="15">IFERROR(IF(U343="",0,CEILING((U343/$H343),1)*$H343),"")</f>
        <v>16.8</v>
      </c>
      <c r="W343" s="37">
        <f>IFERROR(IF(V343=0,"",ROUNDUP(V343/H343,0)*0.00753),"")</f>
        <v>3.0120000000000001E-2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80</v>
      </c>
      <c r="V345" s="306">
        <f t="shared" si="15"/>
        <v>84</v>
      </c>
      <c r="W345" s="37">
        <f>IFERROR(IF(V345=0,"",ROUNDUP(V345/H345,0)*0.00753),"")</f>
        <v>0.15060000000000001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2.8</v>
      </c>
      <c r="V347" s="306">
        <f t="shared" si="15"/>
        <v>3.36</v>
      </c>
      <c r="W347" s="37">
        <f t="shared" ref="W347:W355" si="16">IFERROR(IF(V347=0,"",ROUNDUP(V347/H347,0)*0.00502),"")</f>
        <v>1.004E-2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4.2</v>
      </c>
      <c r="V351" s="306">
        <f t="shared" si="15"/>
        <v>5.04</v>
      </c>
      <c r="W351" s="37">
        <f t="shared" si="16"/>
        <v>1.506E-2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26.785714285714288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29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0.20582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102</v>
      </c>
      <c r="V357" s="307">
        <f>IFERROR(SUM(V343:V355),"0")</f>
        <v>109.2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10</v>
      </c>
      <c r="V406" s="306">
        <f t="shared" ref="V406:V414" si="18">IFERROR(IF(U406="",0,CEILING((U406/$H406),1)*$H406),"")</f>
        <v>10.56</v>
      </c>
      <c r="W406" s="37">
        <f>IFERROR(IF(V406=0,"",ROUNDUP(V406/H406,0)*0.01196),"")</f>
        <v>2.392E-2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230</v>
      </c>
      <c r="V407" s="306">
        <f t="shared" si="18"/>
        <v>232.32000000000002</v>
      </c>
      <c r="W407" s="37">
        <f>IFERROR(IF(V407=0,"",ROUNDUP(V407/H407,0)*0.01196),"")</f>
        <v>0.52624000000000004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450</v>
      </c>
      <c r="V409" s="306">
        <f t="shared" si="18"/>
        <v>454.08000000000004</v>
      </c>
      <c r="W409" s="37">
        <f>IFERROR(IF(V409=0,"",ROUNDUP(V409/H409,0)*0.01196),"")</f>
        <v>1.0285599999999999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130.68181818181816</v>
      </c>
      <c r="V415" s="307">
        <f>IFERROR(V406/H406,"0")+IFERROR(V407/H407,"0")+IFERROR(V408/H408,"0")+IFERROR(V409/H409,"0")+IFERROR(V410/H410,"0")+IFERROR(V411/H411,"0")+IFERROR(V412/H412,"0")+IFERROR(V413/H413,"0")+IFERROR(V414/H414,"0")</f>
        <v>132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1.5787200000000001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690</v>
      </c>
      <c r="V416" s="307">
        <f>IFERROR(SUM(V406:V414),"0")</f>
        <v>696.96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385</v>
      </c>
      <c r="V418" s="306">
        <f>IFERROR(IF(U418="",0,CEILING((U418/$H418),1)*$H418),"")</f>
        <v>385.44</v>
      </c>
      <c r="W418" s="37">
        <f>IFERROR(IF(V418=0,"",ROUNDUP(V418/H418,0)*0.01196),"")</f>
        <v>0.87307999999999997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72.916666666666657</v>
      </c>
      <c r="V420" s="307">
        <f>IFERROR(V418/H418,"0")+IFERROR(V419/H419,"0")</f>
        <v>73</v>
      </c>
      <c r="W420" s="307">
        <f>IFERROR(IF(W418="",0,W418),"0")+IFERROR(IF(W419="",0,W419),"0")</f>
        <v>0.87307999999999997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385</v>
      </c>
      <c r="V421" s="307">
        <f>IFERROR(SUM(V418:V419),"0")</f>
        <v>385.44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200</v>
      </c>
      <c r="V423" s="306">
        <f t="shared" ref="V423:V428" si="19">IFERROR(IF(U423="",0,CEILING((U423/$H423),1)*$H423),"")</f>
        <v>200.64000000000001</v>
      </c>
      <c r="W423" s="37">
        <f>IFERROR(IF(V423=0,"",ROUNDUP(V423/H423,0)*0.01196),"")</f>
        <v>0.45448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240</v>
      </c>
      <c r="V424" s="306">
        <f t="shared" si="19"/>
        <v>242.88000000000002</v>
      </c>
      <c r="W424" s="37">
        <f>IFERROR(IF(V424=0,"",ROUNDUP(V424/H424,0)*0.01196),"")</f>
        <v>0.55015999999999998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340</v>
      </c>
      <c r="V425" s="306">
        <f t="shared" si="19"/>
        <v>343.2</v>
      </c>
      <c r="W425" s="37">
        <f>IFERROR(IF(V425=0,"",ROUNDUP(V425/H425,0)*0.01196),"")</f>
        <v>0.77739999999999998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147.72727272727272</v>
      </c>
      <c r="V429" s="307">
        <f>IFERROR(V423/H423,"0")+IFERROR(V424/H424,"0")+IFERROR(V425/H425,"0")+IFERROR(V426/H426,"0")+IFERROR(V427/H427,"0")+IFERROR(V428/H428,"0")</f>
        <v>149</v>
      </c>
      <c r="W429" s="307">
        <f>IFERROR(IF(W423="",0,W423),"0")+IFERROR(IF(W424="",0,W424),"0")+IFERROR(IF(W425="",0,W425),"0")+IFERROR(IF(W426="",0,W426),"0")+IFERROR(IF(W427="",0,W427),"0")+IFERROR(IF(W428="",0,W428),"0")</f>
        <v>1.7820399999999998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780</v>
      </c>
      <c r="V430" s="307">
        <f>IFERROR(SUM(V423:V428),"0")</f>
        <v>786.72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50</v>
      </c>
      <c r="V440" s="306">
        <f>IFERROR(IF(U440="",0,CEILING((U440/$H440),1)*$H440),"")</f>
        <v>60</v>
      </c>
      <c r="W440" s="37">
        <f>IFERROR(IF(V440=0,"",ROUNDUP(V440/H440,0)*0.02175),"")</f>
        <v>0.10874999999999999</v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4.166666666666667</v>
      </c>
      <c r="V441" s="307">
        <f>IFERROR(V439/H439,"0")+IFERROR(V440/H440,"0")</f>
        <v>5</v>
      </c>
      <c r="W441" s="307">
        <f>IFERROR(IF(W439="",0,W439),"0")+IFERROR(IF(W440="",0,W440),"0")</f>
        <v>0.10874999999999999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50</v>
      </c>
      <c r="V442" s="307">
        <f>IFERROR(SUM(V439:V440),"0")</f>
        <v>60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20</v>
      </c>
      <c r="V460" s="306">
        <f>IFERROR(IF(U460="",0,CEILING((U460/$H460),1)*$H460),"")</f>
        <v>23.4</v>
      </c>
      <c r="W460" s="37">
        <f>IFERROR(IF(V460=0,"",ROUNDUP(V460/H460,0)*0.02175),"")</f>
        <v>6.5250000000000002E-2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2.5641025641025643</v>
      </c>
      <c r="V461" s="307">
        <f>IFERROR(V460/H460,"0")</f>
        <v>3</v>
      </c>
      <c r="W461" s="307">
        <f>IFERROR(IF(W460="",0,W460),"0")</f>
        <v>6.5250000000000002E-2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20</v>
      </c>
      <c r="V462" s="307">
        <f>IFERROR(SUM(V460:V460),"0")</f>
        <v>23.4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7801.95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7954.4800000000005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8220.6173322778595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8382.5959999999995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14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8570.6173322778595</v>
      </c>
      <c r="V466" s="307">
        <f>GrossWeightTotalR+PalletQtyTotalR*25</f>
        <v>8732.5959999999995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1067.8456274070309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1092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16.00761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32.400000000000006</v>
      </c>
      <c r="D473" s="47">
        <f>IFERROR(V52*1,"0")+IFERROR(V53*1,"0")+IFERROR(V54*1,"0")</f>
        <v>32.400000000000006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617.30000000000007</v>
      </c>
      <c r="F473" s="47">
        <f>IFERROR(V118*1,"0")+IFERROR(V119*1,"0")+IFERROR(V120*1,"0")+IFERROR(V121*1,"0")</f>
        <v>286.2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44.1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433.2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305.56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58.2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3531.8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551.6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109.2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1869.1200000000003</v>
      </c>
      <c r="R473" s="47">
        <f>IFERROR(V439*1,"0")+IFERROR(V440*1,"0")+IFERROR(V444*1,"0")+IFERROR(V445*1,"0")+IFERROR(V449*1,"0")+IFERROR(V450*1,"0")+IFERROR(V454*1,"0")+IFERROR(V455*1,"0")</f>
        <v>60</v>
      </c>
      <c r="S473" s="47">
        <f>IFERROR(V460*1,"0")</f>
        <v>23.4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2023-09-06T11:41:30Z</dcterms:modified>
</cp:coreProperties>
</file>