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U238" i="1"/>
  <c r="U237" i="1"/>
  <c r="W236" i="1"/>
  <c r="V236" i="1"/>
  <c r="M236" i="1"/>
  <c r="V235" i="1"/>
  <c r="W235" i="1" s="1"/>
  <c r="V234" i="1"/>
  <c r="U232" i="1"/>
  <c r="V231" i="1"/>
  <c r="U231" i="1"/>
  <c r="W230" i="1"/>
  <c r="V230" i="1"/>
  <c r="M230" i="1"/>
  <c r="W229" i="1"/>
  <c r="V229" i="1"/>
  <c r="M229" i="1"/>
  <c r="W228" i="1"/>
  <c r="V228" i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V215" i="1"/>
  <c r="U215" i="1"/>
  <c r="W214" i="1"/>
  <c r="V214" i="1"/>
  <c r="M214" i="1"/>
  <c r="W213" i="1"/>
  <c r="V213" i="1"/>
  <c r="M213" i="1"/>
  <c r="W212" i="1"/>
  <c r="V212" i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V184" i="1"/>
  <c r="W184" i="1" s="1"/>
  <c r="W185" i="1" s="1"/>
  <c r="M184" i="1"/>
  <c r="W183" i="1"/>
  <c r="V183" i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W163" i="1"/>
  <c r="V163" i="1"/>
  <c r="V180" i="1" s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W153" i="1" s="1"/>
  <c r="M152" i="1"/>
  <c r="W151" i="1"/>
  <c r="V151" i="1"/>
  <c r="U149" i="1"/>
  <c r="U148" i="1"/>
  <c r="V147" i="1"/>
  <c r="W147" i="1" s="1"/>
  <c r="W148" i="1" s="1"/>
  <c r="M147" i="1"/>
  <c r="W146" i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W136" i="1" s="1"/>
  <c r="M136" i="1"/>
  <c r="V135" i="1"/>
  <c r="V143" i="1" s="1"/>
  <c r="M135" i="1"/>
  <c r="W134" i="1"/>
  <c r="V134" i="1"/>
  <c r="H473" i="1" s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W119" i="1"/>
  <c r="V119" i="1"/>
  <c r="M119" i="1"/>
  <c r="W118" i="1"/>
  <c r="W122" i="1" s="1"/>
  <c r="V118" i="1"/>
  <c r="V123" i="1" s="1"/>
  <c r="M118" i="1"/>
  <c r="U115" i="1"/>
  <c r="U114" i="1"/>
  <c r="W113" i="1"/>
  <c r="V113" i="1"/>
  <c r="V112" i="1"/>
  <c r="W112" i="1" s="1"/>
  <c r="M112" i="1"/>
  <c r="W111" i="1"/>
  <c r="V111" i="1"/>
  <c r="M111" i="1"/>
  <c r="W110" i="1"/>
  <c r="W114" i="1" s="1"/>
  <c r="V110" i="1"/>
  <c r="V114" i="1" s="1"/>
  <c r="M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7" i="1" s="1"/>
  <c r="U98" i="1"/>
  <c r="U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V98" i="1" s="1"/>
  <c r="M88" i="1"/>
  <c r="U86" i="1"/>
  <c r="U85" i="1"/>
  <c r="V84" i="1"/>
  <c r="W84" i="1" s="1"/>
  <c r="M84" i="1"/>
  <c r="W83" i="1"/>
  <c r="V83" i="1"/>
  <c r="M83" i="1"/>
  <c r="W82" i="1"/>
  <c r="V82" i="1"/>
  <c r="V81" i="1"/>
  <c r="W81" i="1" s="1"/>
  <c r="W80" i="1"/>
  <c r="V80" i="1"/>
  <c r="M80" i="1"/>
  <c r="V79" i="1"/>
  <c r="V86" i="1" s="1"/>
  <c r="W78" i="1"/>
  <c r="V78" i="1"/>
  <c r="M78" i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M59" i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W47" i="1" s="1"/>
  <c r="M47" i="1"/>
  <c r="V46" i="1"/>
  <c r="M46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W32" i="1" s="1"/>
  <c r="V26" i="1"/>
  <c r="M26" i="1"/>
  <c r="V24" i="1"/>
  <c r="U24" i="1"/>
  <c r="U463" i="1" s="1"/>
  <c r="U23" i="1"/>
  <c r="W22" i="1"/>
  <c r="W23" i="1" s="1"/>
  <c r="V22" i="1"/>
  <c r="V465" i="1" s="1"/>
  <c r="M22" i="1"/>
  <c r="H10" i="1"/>
  <c r="F10" i="1"/>
  <c r="F9" i="1"/>
  <c r="A9" i="1"/>
  <c r="A10" i="1" s="1"/>
  <c r="D7" i="1"/>
  <c r="N6" i="1"/>
  <c r="M2" i="1"/>
  <c r="W180" i="1" l="1"/>
  <c r="V33" i="1"/>
  <c r="V97" i="1"/>
  <c r="V205" i="1"/>
  <c r="H9" i="1"/>
  <c r="U467" i="1"/>
  <c r="V32" i="1"/>
  <c r="C473" i="1"/>
  <c r="W52" i="1"/>
  <c r="W55" i="1" s="1"/>
  <c r="E473" i="1"/>
  <c r="W60" i="1"/>
  <c r="V75" i="1"/>
  <c r="W79" i="1"/>
  <c r="W85" i="1" s="1"/>
  <c r="W100" i="1"/>
  <c r="W107" i="1" s="1"/>
  <c r="V108" i="1"/>
  <c r="V115" i="1"/>
  <c r="W127" i="1"/>
  <c r="W130" i="1" s="1"/>
  <c r="V130" i="1"/>
  <c r="V142" i="1"/>
  <c r="I473" i="1"/>
  <c r="V149" i="1"/>
  <c r="W156" i="1"/>
  <c r="W160" i="1" s="1"/>
  <c r="W189" i="1"/>
  <c r="W204" i="1" s="1"/>
  <c r="V204" i="1"/>
  <c r="W215" i="1"/>
  <c r="W221" i="1"/>
  <c r="W224" i="1" s="1"/>
  <c r="W231" i="1"/>
  <c r="W269" i="1"/>
  <c r="N473" i="1"/>
  <c r="W345" i="1"/>
  <c r="V363" i="1"/>
  <c r="V394" i="1"/>
  <c r="Q473" i="1"/>
  <c r="V416" i="1"/>
  <c r="W425" i="1"/>
  <c r="V430" i="1"/>
  <c r="W451" i="1"/>
  <c r="V457" i="1"/>
  <c r="V456" i="1"/>
  <c r="S473" i="1"/>
  <c r="V462" i="1"/>
  <c r="W460" i="1"/>
  <c r="W461" i="1" s="1"/>
  <c r="V55" i="1"/>
  <c r="V131" i="1"/>
  <c r="V357" i="1"/>
  <c r="D473" i="1"/>
  <c r="J9" i="1"/>
  <c r="V23" i="1"/>
  <c r="W36" i="1"/>
  <c r="W37" i="1" s="1"/>
  <c r="W40" i="1"/>
  <c r="W41" i="1" s="1"/>
  <c r="W46" i="1"/>
  <c r="W48" i="1" s="1"/>
  <c r="V49" i="1"/>
  <c r="V463" i="1" s="1"/>
  <c r="W59" i="1"/>
  <c r="W75" i="1" s="1"/>
  <c r="W88" i="1"/>
  <c r="W97" i="1" s="1"/>
  <c r="W135" i="1"/>
  <c r="W142" i="1" s="1"/>
  <c r="V148" i="1"/>
  <c r="V153" i="1"/>
  <c r="V154" i="1"/>
  <c r="V185" i="1"/>
  <c r="V186" i="1"/>
  <c r="V216" i="1"/>
  <c r="V232" i="1"/>
  <c r="W259" i="1"/>
  <c r="V266" i="1"/>
  <c r="V265" i="1"/>
  <c r="V271" i="1"/>
  <c r="W268" i="1"/>
  <c r="W271" i="1" s="1"/>
  <c r="V330" i="1"/>
  <c r="W415" i="1"/>
  <c r="V447" i="1"/>
  <c r="L473" i="1"/>
  <c r="V85" i="1"/>
  <c r="K473" i="1"/>
  <c r="V254" i="1"/>
  <c r="W247" i="1"/>
  <c r="W254" i="1" s="1"/>
  <c r="W292" i="1"/>
  <c r="V293" i="1"/>
  <c r="W393" i="1"/>
  <c r="W429" i="1"/>
  <c r="B473" i="1"/>
  <c r="V464" i="1"/>
  <c r="V466" i="1" s="1"/>
  <c r="V48" i="1"/>
  <c r="F473" i="1"/>
  <c r="V122" i="1"/>
  <c r="V160" i="1"/>
  <c r="V181" i="1"/>
  <c r="V225" i="1"/>
  <c r="W234" i="1"/>
  <c r="W237" i="1" s="1"/>
  <c r="V237" i="1"/>
  <c r="V238" i="1"/>
  <c r="V255" i="1"/>
  <c r="M473" i="1"/>
  <c r="W329" i="1"/>
  <c r="O473" i="1"/>
  <c r="W363" i="1"/>
  <c r="V364" i="1"/>
  <c r="R473" i="1"/>
  <c r="V441" i="1"/>
  <c r="V442" i="1"/>
  <c r="W439" i="1"/>
  <c r="W441" i="1" s="1"/>
  <c r="P473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7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<sst xmlns="http://schemas.openxmlformats.org/spreadsheetml/2006/main" count="1693" uniqueCount="649">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</sst>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50</v>
      </c>
      <c r="V60" s="306">
        <f t="shared" si="2"/>
        <v>54</v>
      </c>
      <c r="W60" s="37">
        <f>IFERROR(IF(V60=0,"",ROUNDUP(V60/H60,0)*0.02175),"")</f>
        <v>0.10874999999999999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100</v>
      </c>
      <c r="V61" s="306">
        <f t="shared" si="2"/>
        <v>108</v>
      </c>
      <c r="W61" s="37">
        <f>IFERROR(IF(V61=0,"",ROUNDUP(V61/H61,0)*0.02175),"")</f>
        <v>0.21749999999999997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13.888888888888889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15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0.32624999999999993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150</v>
      </c>
      <c r="V76" s="307">
        <f>IFERROR(SUM(V59:V74),"0")</f>
        <v>162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250</v>
      </c>
      <c r="V118" s="306">
        <f>IFERROR(IF(U118="",0,CEILING((U118/$H118),1)*$H118),"")</f>
        <v>251.1</v>
      </c>
      <c r="W118" s="37">
        <f>IFERROR(IF(V118=0,"",ROUNDUP(V118/H118,0)*0.02175),"")</f>
        <v>0.6742499999999999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30.8641975308642</v>
      </c>
      <c r="V122" s="307">
        <f>IFERROR(V118/H118,"0")+IFERROR(V119/H119,"0")+IFERROR(V120/H120,"0")+IFERROR(V121/H121,"0")</f>
        <v>31</v>
      </c>
      <c r="W122" s="307">
        <f>IFERROR(IF(W118="",0,W118),"0")+IFERROR(IF(W119="",0,W119),"0")+IFERROR(IF(W120="",0,W120),"0")+IFERROR(IF(W121="",0,W121),"0")</f>
        <v>0.6742499999999999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250</v>
      </c>
      <c r="V123" s="307">
        <f>IFERROR(SUM(V118:V121),"0")</f>
        <v>251.1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26</v>
      </c>
      <c r="V171" s="306">
        <f t="shared" si="8"/>
        <v>26.4</v>
      </c>
      <c r="W171" s="37">
        <f>IFERROR(IF(V171=0,"",ROUNDUP(V171/H171,0)*0.00753),"")</f>
        <v>8.2830000000000001E-2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10.833333333333334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8.2830000000000001E-2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26</v>
      </c>
      <c r="V181" s="307">
        <f>IFERROR(SUM(V163:V179),"0")</f>
        <v>26.4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1250</v>
      </c>
      <c r="V285" s="306">
        <f t="shared" si="14"/>
        <v>1260</v>
      </c>
      <c r="W285" s="37">
        <f>IFERROR(IF(V285=0,"",ROUNDUP(V285/H285,0)*0.02175),"")</f>
        <v>1.827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1350</v>
      </c>
      <c r="V286" s="306">
        <f t="shared" si="14"/>
        <v>1350</v>
      </c>
      <c r="W286" s="37">
        <f>IFERROR(IF(V286=0,"",ROUNDUP(V286/H286,0)*0.02175),"")</f>
        <v>1.9574999999999998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300</v>
      </c>
      <c r="V288" s="306">
        <f t="shared" si="14"/>
        <v>300</v>
      </c>
      <c r="W288" s="37">
        <f>IFERROR(IF(V288=0,"",ROUNDUP(V288/H288,0)*0.02175),"")</f>
        <v>0.43499999999999994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193.33333333333331</v>
      </c>
      <c r="V292" s="307">
        <f>IFERROR(V284/H284,"0")+IFERROR(V285/H285,"0")+IFERROR(V286/H286,"0")+IFERROR(V287/H287,"0")+IFERROR(V288/H288,"0")+IFERROR(V289/H289,"0")+IFERROR(V290/H290,"0")+IFERROR(V291/H291,"0")</f>
        <v>194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4.2194999999999991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2900</v>
      </c>
      <c r="V293" s="307">
        <f>IFERROR(SUM(V284:V291),"0")</f>
        <v>2910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630</v>
      </c>
      <c r="V295" s="306">
        <f>IFERROR(IF(U295="",0,CEILING((U295/$H295),1)*$H295),"")</f>
        <v>630</v>
      </c>
      <c r="W295" s="37">
        <f>IFERROR(IF(V295=0,"",ROUNDUP(V295/H295,0)*0.02175),"")</f>
        <v>0.91349999999999998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42</v>
      </c>
      <c r="V297" s="307">
        <f>IFERROR(V295/H295,"0")+IFERROR(V296/H296,"0")</f>
        <v>42</v>
      </c>
      <c r="W297" s="307">
        <f>IFERROR(IF(W295="",0,W295),"0")+IFERROR(IF(W296="",0,W296),"0")</f>
        <v>0.91349999999999998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630</v>
      </c>
      <c r="V298" s="307">
        <f>IFERROR(SUM(V295:V296),"0")</f>
        <v>630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200</v>
      </c>
      <c r="V325" s="306">
        <f>IFERROR(IF(U325="",0,CEILING((U325/$H325),1)*$H325),"")</f>
        <v>202.79999999999998</v>
      </c>
      <c r="W325" s="37">
        <f>IFERROR(IF(V325=0,"",ROUNDUP(V325/H325,0)*0.02175),"")</f>
        <v>0.5655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25.641025641025642</v>
      </c>
      <c r="V329" s="307">
        <f>IFERROR(V325/H325,"0")+IFERROR(V326/H326,"0")+IFERROR(V327/H327,"0")+IFERROR(V328/H328,"0")</f>
        <v>26</v>
      </c>
      <c r="W329" s="307">
        <f>IFERROR(IF(W325="",0,W325),"0")+IFERROR(IF(W326="",0,W326),"0")+IFERROR(IF(W327="",0,W327),"0")+IFERROR(IF(W328="",0,W328),"0")</f>
        <v>0.5655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200</v>
      </c>
      <c r="V330" s="307">
        <f>IFERROR(SUM(V325:V328),"0")</f>
        <v>202.79999999999998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</v>
      </c>
      <c r="V345" s="306">
        <f t="shared" si="15"/>
        <v>12.600000000000001</v>
      </c>
      <c r="W345" s="37">
        <f>IFERROR(IF(V345=0,"",ROUNDUP(V345/H345,0)*0.00753),"")</f>
        <v>2.2589999999999999E-2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2.3809523809523809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3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2.2589999999999999E-2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10</v>
      </c>
      <c r="V357" s="307">
        <f>IFERROR(SUM(V343:V355),"0")</f>
        <v>12.600000000000001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100</v>
      </c>
      <c r="V381" s="306">
        <f>IFERROR(IF(U381="",0,CEILING((U381/$H381),1)*$H381),"")</f>
        <v>104</v>
      </c>
      <c r="W381" s="37">
        <f>IFERROR(IF(V381=0,"",ROUNDUP(V381/H381,0)*0.01196),"")</f>
        <v>0.2392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19.23076923076923</v>
      </c>
      <c r="V383" s="307">
        <f>IFERROR(V381/H381,"0")+IFERROR(V382/H382,"0")</f>
        <v>20</v>
      </c>
      <c r="W383" s="307">
        <f>IFERROR(IF(W381="",0,W381),"0")+IFERROR(IF(W382="",0,W382),"0")</f>
        <v>0.2392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100</v>
      </c>
      <c r="V384" s="307">
        <f>IFERROR(SUM(V381:V382),"0")</f>
        <v>104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130</v>
      </c>
      <c r="V407" s="306">
        <f t="shared" si="18"/>
        <v>132</v>
      </c>
      <c r="W407" s="37">
        <f>IFERROR(IF(V407=0,"",ROUNDUP(V407/H407,0)*0.01196),"")</f>
        <v>0.29899999999999999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230</v>
      </c>
      <c r="V409" s="306">
        <f t="shared" si="18"/>
        <v>232.32000000000002</v>
      </c>
      <c r="W409" s="37">
        <f>IFERROR(IF(V409=0,"",ROUNDUP(V409/H409,0)*0.01196),"")</f>
        <v>0.52624000000000004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68.181818181818173</v>
      </c>
      <c r="V415" s="307">
        <f>IFERROR(V406/H406,"0")+IFERROR(V407/H407,"0")+IFERROR(V408/H408,"0")+IFERROR(V409/H409,"0")+IFERROR(V410/H410,"0")+IFERROR(V411/H411,"0")+IFERROR(V412/H412,"0")+IFERROR(V413/H413,"0")+IFERROR(V414/H414,"0")</f>
        <v>69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0.82523999999999997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360</v>
      </c>
      <c r="V416" s="307">
        <f>IFERROR(SUM(V406:V414),"0")</f>
        <v>364.32000000000005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25</v>
      </c>
      <c r="V424" s="306">
        <f t="shared" si="19"/>
        <v>26.400000000000002</v>
      </c>
      <c r="W424" s="37">
        <f>IFERROR(IF(V424=0,"",ROUNDUP(V424/H424,0)*0.01196),"")</f>
        <v>5.9799999999999999E-2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40</v>
      </c>
      <c r="V425" s="306">
        <f t="shared" si="19"/>
        <v>42.24</v>
      </c>
      <c r="W425" s="37">
        <f>IFERROR(IF(V425=0,"",ROUNDUP(V425/H425,0)*0.01196),"")</f>
        <v>9.5680000000000001E-2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12.310606060606059</v>
      </c>
      <c r="V429" s="307">
        <f>IFERROR(V423/H423,"0")+IFERROR(V424/H424,"0")+IFERROR(V425/H425,"0")+IFERROR(V426/H426,"0")+IFERROR(V427/H427,"0")+IFERROR(V428/H428,"0")</f>
        <v>13</v>
      </c>
      <c r="W429" s="307">
        <f>IFERROR(IF(W423="",0,W423),"0")+IFERROR(IF(W424="",0,W424),"0")+IFERROR(IF(W425="",0,W425),"0")+IFERROR(IF(W426="",0,W426),"0")+IFERROR(IF(W427="",0,W427),"0")+IFERROR(IF(W428="",0,W428),"0")</f>
        <v>0.15548000000000001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65</v>
      </c>
      <c r="V430" s="307">
        <f>IFERROR(SUM(V423:V428),"0")</f>
        <v>68.64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4691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4731.8600000000006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4881.8481396381394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4924.8719999999994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8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5081.8481396381394</v>
      </c>
      <c r="V466" s="307">
        <f>GrossWeightTotalR+PalletQtyTotalR*25</f>
        <v>5124.8719999999994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418.66492458159126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424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8.0243399999999987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162</v>
      </c>
      <c r="F473" s="47">
        <f>IFERROR(V118*1,"0")+IFERROR(V119*1,"0")+IFERROR(V120*1,"0")+IFERROR(V121*1,"0")</f>
        <v>251.1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26.4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3540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202.79999999999998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12.600000000000001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104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432.96000000000004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2023-09-06T11:19:32Z</dcterms:modified>
</cp:coreProperties>
</file>