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A9" i="1"/>
  <c r="H9" i="1" s="1"/>
  <c r="D7" i="1"/>
  <c r="N6" i="1"/>
  <c r="M2" i="1"/>
  <c r="J9" i="1" l="1"/>
  <c r="W274" i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<sst xmlns="http://schemas.openxmlformats.org/spreadsheetml/2006/main" count="878" uniqueCount="360">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</sst>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 t="s">
        <v>359</v>
      </c>
      <c r="I5" s="181"/>
      <c r="J5" s="181"/>
      <c r="K5" s="179"/>
      <c r="M5" s="25" t="s">
        <v>10</v>
      </c>
      <c r="N5" s="182">
        <v>45180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343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Понедельник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2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0.375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43</v>
      </c>
      <c r="V30" s="167">
        <f>IFERROR(IF(U30="","",U30),"")</f>
        <v>43</v>
      </c>
      <c r="W30" s="37">
        <f>IFERROR(IF(U30="","",U30*0.00936),"")</f>
        <v>0.40248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43</v>
      </c>
      <c r="V32" s="168">
        <f>IFERROR(SUM(V28:V31),"0")</f>
        <v>43</v>
      </c>
      <c r="W32" s="168">
        <f>IFERROR(IF(W28="",0,W28),"0")+IFERROR(IF(W29="",0,W29),"0")+IFERROR(IF(W30="",0,W30),"0")+IFERROR(IF(W31="",0,W31),"0")</f>
        <v>0.40248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64.5</v>
      </c>
      <c r="V33" s="168">
        <f>IFERROR(SUMPRODUCT(V28:V31*H28:H31),"0")</f>
        <v>64.5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2</v>
      </c>
      <c r="V39" s="167">
        <f>IFERROR(IF(U39="","",U39),"")</f>
        <v>2</v>
      </c>
      <c r="W39" s="37">
        <f>IFERROR(IF(U39="","",U39*0.0155),"")</f>
        <v>3.1E-2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2</v>
      </c>
      <c r="V40" s="168">
        <f>IFERROR(SUM(V36:V39),"0")</f>
        <v>2</v>
      </c>
      <c r="W40" s="168">
        <f>IFERROR(IF(W36="",0,W36),"0")+IFERROR(IF(W37="",0,W37),"0")+IFERROR(IF(W38="",0,W38),"0")+IFERROR(IF(W39="",0,W39),"0")</f>
        <v>3.1E-2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12</v>
      </c>
      <c r="V41" s="168">
        <f>IFERROR(SUMPRODUCT(V36:V39*H36:H39),"0")</f>
        <v>12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0</v>
      </c>
      <c r="V44" s="167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0</v>
      </c>
      <c r="V45" s="167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0</v>
      </c>
      <c r="V46" s="168">
        <f>IFERROR(SUM(V44:V45),"0")</f>
        <v>0</v>
      </c>
      <c r="W46" s="168">
        <f>IFERROR(IF(W44="",0,W44),"0")+IFERROR(IF(W45="",0,W45),"0")</f>
        <v>0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0</v>
      </c>
      <c r="V47" s="168">
        <f>IFERROR(SUMPRODUCT(V44:V45*H44:H45),"0")</f>
        <v>0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0</v>
      </c>
      <c r="V51" s="167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0</v>
      </c>
      <c r="V52" s="167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0</v>
      </c>
      <c r="V53" s="167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0</v>
      </c>
      <c r="V55" s="167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0</v>
      </c>
      <c r="V56" s="168">
        <f>IFERROR(SUM(V50:V55),"0")</f>
        <v>0</v>
      </c>
      <c r="W56" s="168">
        <f>IFERROR(IF(W50="",0,W50),"0")+IFERROR(IF(W51="",0,W51),"0")+IFERROR(IF(W52="",0,W52),"0")+IFERROR(IF(W53="",0,W53),"0")+IFERROR(IF(W54="",0,W54),"0")+IFERROR(IF(W55="",0,W55),"0")</f>
        <v>0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0</v>
      </c>
      <c r="V57" s="168">
        <f>IFERROR(SUMPRODUCT(V50:V55*H50:H55),"0")</f>
        <v>0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0</v>
      </c>
      <c r="V61" s="167">
        <f>IFERROR(IF(U61="","",U61),"")</f>
        <v>0</v>
      </c>
      <c r="W61" s="37">
        <f>IFERROR(IF(U61="","",U61*0.00855),"")</f>
        <v>0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0</v>
      </c>
      <c r="V62" s="168">
        <f>IFERROR(SUM(V60:V61),"0")</f>
        <v>0</v>
      </c>
      <c r="W62" s="168">
        <f>IFERROR(IF(W60="",0,W60),"0")+IFERROR(IF(W61="",0,W61),"0")</f>
        <v>0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0</v>
      </c>
      <c r="V63" s="168">
        <f>IFERROR(SUMPRODUCT(V60:V61*H60:H61),"0")</f>
        <v>0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0</v>
      </c>
      <c r="V72" s="167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0</v>
      </c>
      <c r="V73" s="168">
        <f>IFERROR(SUM(V71:V72),"0")</f>
        <v>0</v>
      </c>
      <c r="W73" s="168">
        <f>IFERROR(IF(W71="",0,W71),"0")+IFERROR(IF(W72="",0,W72),"0")</f>
        <v>0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0</v>
      </c>
      <c r="V74" s="168">
        <f>IFERROR(SUMPRODUCT(V71:V72*H71:H72),"0")</f>
        <v>0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0</v>
      </c>
      <c r="V78" s="167">
        <f t="shared" si="2"/>
        <v>0</v>
      </c>
      <c r="W78" s="37">
        <f t="shared" si="3"/>
        <v>0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41</v>
      </c>
      <c r="V79" s="167">
        <f t="shared" si="2"/>
        <v>41</v>
      </c>
      <c r="W79" s="37">
        <f t="shared" si="3"/>
        <v>0.73307999999999995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26</v>
      </c>
      <c r="V82" s="167">
        <f t="shared" si="2"/>
        <v>26</v>
      </c>
      <c r="W82" s="37">
        <f t="shared" si="3"/>
        <v>0.46488000000000002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67</v>
      </c>
      <c r="V83" s="168">
        <f>IFERROR(SUM(V77:V82),"0")</f>
        <v>67</v>
      </c>
      <c r="W83" s="168">
        <f>IFERROR(IF(W77="",0,W77),"0")+IFERROR(IF(W78="",0,W78),"0")+IFERROR(IF(W79="",0,W79),"0")+IFERROR(IF(W80="",0,W80),"0")+IFERROR(IF(W81="",0,W81),"0")+IFERROR(IF(W82="",0,W82),"0")</f>
        <v>1.1979599999999999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241.2</v>
      </c>
      <c r="V84" s="168">
        <f>IFERROR(SUMPRODUCT(V77:V82*H77:H82),"0")</f>
        <v>241.2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0</v>
      </c>
      <c r="V87" s="167">
        <f>IFERROR(IF(U87="","",U87),"")</f>
        <v>0</v>
      </c>
      <c r="W87" s="37">
        <f>IFERROR(IF(U87="","",U87*0.00936),"")</f>
        <v>0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0</v>
      </c>
      <c r="V90" s="168">
        <f>IFERROR(SUM(V87:V89),"0")</f>
        <v>0</v>
      </c>
      <c r="W90" s="168">
        <f>IFERROR(IF(W87="",0,W87),"0")+IFERROR(IF(W88="",0,W88),"0")+IFERROR(IF(W89="",0,W89),"0")</f>
        <v>0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0</v>
      </c>
      <c r="V91" s="168">
        <f>IFERROR(SUMPRODUCT(V87:V89*H87:H89),"0")</f>
        <v>0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14</v>
      </c>
      <c r="V94" s="167">
        <f>IFERROR(IF(U94="","",U94),"")</f>
        <v>14</v>
      </c>
      <c r="W94" s="37">
        <f>IFERROR(IF(U94="","",U94*0.0155),"")</f>
        <v>0.217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43</v>
      </c>
      <c r="V95" s="167">
        <f>IFERROR(IF(U95="","",U95),"")</f>
        <v>43</v>
      </c>
      <c r="W95" s="37">
        <f>IFERROR(IF(U95="","",U95*0.0155),"")</f>
        <v>0.66649999999999998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7</v>
      </c>
      <c r="V96" s="167">
        <f>IFERROR(IF(U96="","",U96),"")</f>
        <v>7</v>
      </c>
      <c r="W96" s="37">
        <f>IFERROR(IF(U96="","",U96*0.0155),"")</f>
        <v>0.1085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37</v>
      </c>
      <c r="V97" s="167">
        <f>IFERROR(IF(U97="","",U97),"")</f>
        <v>37</v>
      </c>
      <c r="W97" s="37">
        <f>IFERROR(IF(U97="","",U97*0.0155),"")</f>
        <v>0.57350000000000001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101</v>
      </c>
      <c r="V98" s="168">
        <f>IFERROR(SUM(V94:V97),"0")</f>
        <v>101</v>
      </c>
      <c r="W98" s="168">
        <f>IFERROR(IF(W94="",0,W94),"0")+IFERROR(IF(W95="",0,W95),"0")+IFERROR(IF(W96="",0,W96),"0")+IFERROR(IF(W97="",0,W97),"0")</f>
        <v>1.5655000000000001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720.48</v>
      </c>
      <c r="V99" s="168">
        <f>IFERROR(SUMPRODUCT(V94:V97*H94:H97),"0")</f>
        <v>720.48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54</v>
      </c>
      <c r="V102" s="167">
        <f>IFERROR(IF(U102="","",U102),"")</f>
        <v>54</v>
      </c>
      <c r="W102" s="37">
        <f>IFERROR(IF(U102="","",U102*0.01788),"")</f>
        <v>0.96552000000000004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22</v>
      </c>
      <c r="V103" s="167">
        <f>IFERROR(IF(U103="","",U103),"")</f>
        <v>22</v>
      </c>
      <c r="W103" s="37">
        <f>IFERROR(IF(U103="","",U103*0.01788),"")</f>
        <v>0.39335999999999999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76</v>
      </c>
      <c r="V104" s="168">
        <f>IFERROR(SUM(V102:V103),"0")</f>
        <v>76</v>
      </c>
      <c r="W104" s="168">
        <f>IFERROR(IF(W102="",0,W102),"0")+IFERROR(IF(W103="",0,W103),"0")</f>
        <v>1.3588800000000001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228</v>
      </c>
      <c r="V105" s="168">
        <f>IFERROR(SUMPRODUCT(V102:V103*H102:H103),"0")</f>
        <v>228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19</v>
      </c>
      <c r="V108" s="167">
        <f>IFERROR(IF(U108="","",U108),"")</f>
        <v>19</v>
      </c>
      <c r="W108" s="37">
        <f>IFERROR(IF(U108="","",U108*0.01788),"")</f>
        <v>0.33972000000000002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19</v>
      </c>
      <c r="V109" s="168">
        <f>IFERROR(SUM(V108:V108),"0")</f>
        <v>19</v>
      </c>
      <c r="W109" s="168">
        <f>IFERROR(IF(W108="",0,W108),"0")</f>
        <v>0.33972000000000002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57</v>
      </c>
      <c r="V110" s="168">
        <f>IFERROR(SUMPRODUCT(V108:V108*H108:H108),"0")</f>
        <v>57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0</v>
      </c>
      <c r="V115" s="167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9</v>
      </c>
      <c r="V116" s="167">
        <f>IFERROR(IF(U116="","",U116),"")</f>
        <v>9</v>
      </c>
      <c r="W116" s="37">
        <f>IFERROR(IF(U116="","",U116*0.01788),"")</f>
        <v>0.16092000000000001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9</v>
      </c>
      <c r="V117" s="168">
        <f>IFERROR(SUM(V113:V116),"0")</f>
        <v>9</v>
      </c>
      <c r="W117" s="168">
        <f>IFERROR(IF(W113="",0,W113),"0")+IFERROR(IF(W114="",0,W114),"0")+IFERROR(IF(W115="",0,W115),"0")+IFERROR(IF(W116="",0,W116),"0")</f>
        <v>0.16092000000000001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27</v>
      </c>
      <c r="V118" s="168">
        <f>IFERROR(SUMPRODUCT(V113:V116*H113:H116),"0")</f>
        <v>27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0</v>
      </c>
      <c r="V142" s="167">
        <f>IFERROR(IF(U142="","",U142),"")</f>
        <v>0</v>
      </c>
      <c r="W142" s="37">
        <f>IFERROR(IF(U142="","",U142*0.0155),"")</f>
        <v>0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0</v>
      </c>
      <c r="V143" s="168">
        <f>IFERROR(SUM(V142:V142),"0")</f>
        <v>0</v>
      </c>
      <c r="W143" s="168">
        <f>IFERROR(IF(W142="",0,W142),"0")</f>
        <v>0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0</v>
      </c>
      <c r="V144" s="168">
        <f>IFERROR(SUMPRODUCT(V142:V142*H142:H142),"0")</f>
        <v>0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0</v>
      </c>
      <c r="V149" s="167">
        <f>IFERROR(IF(U149="","",U149),"")</f>
        <v>0</v>
      </c>
      <c r="W149" s="37">
        <f>IFERROR(IF(U149="","",U149*0.00936),"")</f>
        <v>0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0</v>
      </c>
      <c r="V150" s="168">
        <f>IFERROR(SUM(V146:V149),"0")</f>
        <v>0</v>
      </c>
      <c r="W150" s="168">
        <f>IFERROR(IF(W146="",0,W146),"0")+IFERROR(IF(W147="",0,W147),"0")+IFERROR(IF(W148="",0,W148),"0")+IFERROR(IF(W149="",0,W149),"0")</f>
        <v>0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0</v>
      </c>
      <c r="V151" s="168">
        <f>IFERROR(SUMPRODUCT(V146:V149*H146:H149),"0")</f>
        <v>0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0</v>
      </c>
      <c r="V153" s="167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0</v>
      </c>
      <c r="V163" s="168">
        <f>IFERROR(SUM(V153:V162),"0")</f>
        <v>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0</v>
      </c>
      <c r="V164" s="168">
        <f>IFERROR(SUMPRODUCT(V153:V162*H153:H162),"0")</f>
        <v>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0</v>
      </c>
      <c r="V173" s="167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67</v>
      </c>
      <c r="V174" s="167">
        <f>IFERROR(IF(U174="","",U174),"")</f>
        <v>67</v>
      </c>
      <c r="W174" s="37">
        <f>IFERROR(IF(U174="","",U174*0.00866),"")</f>
        <v>0.58021999999999996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67</v>
      </c>
      <c r="V176" s="168">
        <f>IFERROR(SUM(V172:V175),"0")</f>
        <v>67</v>
      </c>
      <c r="W176" s="168">
        <f>IFERROR(IF(W172="",0,W172),"0")+IFERROR(IF(W173="",0,W173),"0")+IFERROR(IF(W174="",0,W174),"0")+IFERROR(IF(W175="",0,W175),"0")</f>
        <v>0.58021999999999996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335</v>
      </c>
      <c r="V177" s="168">
        <f>IFERROR(SUMPRODUCT(V172:V175*H172:H175),"0")</f>
        <v>335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42</v>
      </c>
      <c r="V186" s="167">
        <f>IFERROR(IF(U186="","",U186),"")</f>
        <v>42</v>
      </c>
      <c r="W186" s="37">
        <f>IFERROR(IF(U186="","",U186*0.01788),"")</f>
        <v>0.75095999999999996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0</v>
      </c>
      <c r="V187" s="167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42</v>
      </c>
      <c r="V188" s="168">
        <f>IFERROR(SUM(V186:V187),"0")</f>
        <v>42</v>
      </c>
      <c r="W188" s="168">
        <f>IFERROR(IF(W186="",0,W186),"0")+IFERROR(IF(W187="",0,W187),"0")</f>
        <v>0.75095999999999996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126</v>
      </c>
      <c r="V189" s="168">
        <f>IFERROR(SUMPRODUCT(V186:V187*H186:H187),"0")</f>
        <v>126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0</v>
      </c>
      <c r="V203" s="167">
        <f>IFERROR(IF(U203="","",U203),"")</f>
        <v>0</v>
      </c>
      <c r="W203" s="37">
        <f>IFERROR(IF(U203="","",U203*0.0155),"")</f>
        <v>0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0</v>
      </c>
      <c r="V204" s="168">
        <f>IFERROR(SUM(V203:V203),"0")</f>
        <v>0</v>
      </c>
      <c r="W204" s="168">
        <f>IFERROR(IF(W203="",0,W203),"0")</f>
        <v>0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0</v>
      </c>
      <c r="V205" s="168">
        <f>IFERROR(SUMPRODUCT(V203:V203*H203:H203),"0")</f>
        <v>0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1</v>
      </c>
      <c r="V211" s="167">
        <f>IFERROR(IF(U211="","",U211),"")</f>
        <v>1</v>
      </c>
      <c r="W211" s="37">
        <f>IFERROR(IF(U211="","",U211*0.0155),"")</f>
        <v>1.55E-2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1</v>
      </c>
      <c r="V212" s="168">
        <f>IFERROR(SUM(V208:V211),"0")</f>
        <v>1</v>
      </c>
      <c r="W212" s="168">
        <f>IFERROR(IF(W208="",0,W208),"0")+IFERROR(IF(W209="",0,W209),"0")+IFERROR(IF(W210="",0,W210),"0")+IFERROR(IF(W211="",0,W211),"0")</f>
        <v>1.55E-2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7.2</v>
      </c>
      <c r="V213" s="168">
        <f>IFERROR(SUMPRODUCT(V208:V211*H208:H211),"0")</f>
        <v>7.2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8</v>
      </c>
      <c r="V216" s="167">
        <f>IFERROR(IF(U216="","",U216),"")</f>
        <v>8</v>
      </c>
      <c r="W216" s="37">
        <f>IFERROR(IF(U216="","",U216*0.00753),"")</f>
        <v>6.0240000000000002E-2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8</v>
      </c>
      <c r="V217" s="168">
        <f>IFERROR(SUM(V216:V216),"0")</f>
        <v>8</v>
      </c>
      <c r="W217" s="168">
        <f>IFERROR(IF(W216="",0,W216),"0")</f>
        <v>6.0240000000000002E-2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15.84</v>
      </c>
      <c r="V218" s="168">
        <f>IFERROR(SUMPRODUCT(V216:V216*H216:H216),"0")</f>
        <v>15.84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0</v>
      </c>
      <c r="V222" s="167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0</v>
      </c>
      <c r="V223" s="168">
        <f>IFERROR(SUM(V221:V222),"0")</f>
        <v>0</v>
      </c>
      <c r="W223" s="168">
        <f>IFERROR(IF(W221="",0,W221),"0")+IFERROR(IF(W222="",0,W222),"0")</f>
        <v>0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0</v>
      </c>
      <c r="V224" s="168">
        <f>IFERROR(SUMPRODUCT(V221:V222*H221:H222),"0")</f>
        <v>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0</v>
      </c>
      <c r="V234" s="167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0</v>
      </c>
      <c r="V235" s="168">
        <f>IFERROR(SUM(V234:V234),"0")</f>
        <v>0</v>
      </c>
      <c r="W235" s="168">
        <f>IFERROR(IF(W234="",0,W234),"0")</f>
        <v>0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0</v>
      </c>
      <c r="V236" s="168">
        <f>IFERROR(SUMPRODUCT(V234:V234*H234:H234),"0")</f>
        <v>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0</v>
      </c>
      <c r="V245" s="167">
        <f>IFERROR(IF(U245="","",U245),"")</f>
        <v>0</v>
      </c>
      <c r="W245" s="37">
        <f>IFERROR(IF(U245="","",U245*0.00502),"")</f>
        <v>0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0</v>
      </c>
      <c r="V246" s="168">
        <f>IFERROR(SUM(V245:V245),"0")</f>
        <v>0</v>
      </c>
      <c r="W246" s="168">
        <f>IFERROR(IF(W245="",0,W245),"0")</f>
        <v>0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0</v>
      </c>
      <c r="V247" s="168">
        <f>IFERROR(SUMPRODUCT(V245:V245*H245:H245),"0")</f>
        <v>0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30</v>
      </c>
      <c r="V253" s="167">
        <f>IFERROR(IF(U253="","",U253),"")</f>
        <v>30</v>
      </c>
      <c r="W253" s="37">
        <f>IFERROR(IF(U253="","",U253*0.00936),"")</f>
        <v>0.28079999999999999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80</v>
      </c>
      <c r="V255" s="167">
        <f>IFERROR(IF(U255="","",U255),"")</f>
        <v>80</v>
      </c>
      <c r="W255" s="37">
        <f>IFERROR(IF(U255="","",U255*0.0155),"")</f>
        <v>1.24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110</v>
      </c>
      <c r="V256" s="168">
        <f>IFERROR(SUM(V253:V255),"0")</f>
        <v>110</v>
      </c>
      <c r="W256" s="168">
        <f>IFERROR(IF(W253="",0,W253),"0")+IFERROR(IF(W254="",0,W254),"0")+IFERROR(IF(W255="",0,W255),"0")</f>
        <v>1.5207999999999999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481</v>
      </c>
      <c r="V257" s="168">
        <f>IFERROR(SUMPRODUCT(V253:V255*H253:H255),"0")</f>
        <v>481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12</v>
      </c>
      <c r="V260" s="167">
        <f t="shared" si="6"/>
        <v>12</v>
      </c>
      <c r="W260" s="37">
        <f t="shared" si="7"/>
        <v>0.11232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0</v>
      </c>
      <c r="V261" s="167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17</v>
      </c>
      <c r="V264" s="167">
        <f t="shared" si="6"/>
        <v>17</v>
      </c>
      <c r="W264" s="37">
        <f t="shared" si="7"/>
        <v>0.15912000000000001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30</v>
      </c>
      <c r="V265" s="167">
        <f t="shared" si="6"/>
        <v>30</v>
      </c>
      <c r="W265" s="37">
        <f>IFERROR(IF(U265="","",U265*0.0155),"")</f>
        <v>0.46499999999999997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59</v>
      </c>
      <c r="V267" s="168">
        <f>IFERROR(SUM(V259:V266),"0")</f>
        <v>59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0.73643999999999998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263.89999999999998</v>
      </c>
      <c r="V268" s="168">
        <f>IFERROR(SUMPRODUCT(V259:V266*H259:H266),"0")</f>
        <v>263.89999999999998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2579.1200000000003</v>
      </c>
      <c r="V269" s="168">
        <f>IFERROR(V24+V33+V41+V47+V57+V63+V68+V74+V84+V91+V99+V105+V110+V118+V123+V129+V134+V140+V144+V151+V164+V169+V177+V182+V189+V194+V199+V205+V213+V218+V224+V230+V236+V241+V247+V251+V257+V268,"0")</f>
        <v>2579.1200000000003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2821.548600000001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2821.548600000001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7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7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2996.548600000001</v>
      </c>
      <c r="V272" s="168">
        <f>GrossWeightTotalR+PalletQtyTotalR*25</f>
        <v>2996.548600000001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604</v>
      </c>
      <c r="V273" s="168">
        <f>IFERROR(V23+V32+V40+V46+V56+V62+V67+V73+V83+V90+V98+V104+V109+V117+V122+V128+V133+V139+V143+V150+V163+V168+V176+V181+V188+V193+V198+V204+V212+V217+V223+V229+V235+V240+V246+V250+V256+V267,"0")</f>
        <v>604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8.7206200000000003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64.5</v>
      </c>
      <c r="D279" s="47">
        <f>IFERROR(U36*H36,"0")+IFERROR(U37*H37,"0")+IFERROR(U38*H38,"0")+IFERROR(U39*H39,"0")</f>
        <v>12</v>
      </c>
      <c r="E279" s="47">
        <f>IFERROR(U44*H44,"0")+IFERROR(U45*H45,"0")</f>
        <v>0</v>
      </c>
      <c r="F279" s="47">
        <f>IFERROR(U50*H50,"0")+IFERROR(U51*H51,"0")+IFERROR(U52*H52,"0")+IFERROR(U53*H53,"0")+IFERROR(U54*H54,"0")+IFERROR(U55*H55,"0")</f>
        <v>0</v>
      </c>
      <c r="G279" s="47">
        <f>IFERROR(U60*H60,"0")+IFERROR(U61*H61,"0")</f>
        <v>0</v>
      </c>
      <c r="H279" s="47">
        <f>IFERROR(U66*H66,"0")</f>
        <v>0</v>
      </c>
      <c r="I279" s="47">
        <f>IFERROR(U71*H71,"0")+IFERROR(U72*H72,"0")</f>
        <v>0</v>
      </c>
      <c r="J279" s="47">
        <f>IFERROR(U77*H77,"0")+IFERROR(U78*H78,"0")+IFERROR(U79*H79,"0")+IFERROR(U80*H80,"0")+IFERROR(U81*H81,"0")+IFERROR(U82*H82,"0")</f>
        <v>241.2</v>
      </c>
      <c r="K279" s="47">
        <f>IFERROR(U87*H87,"0")+IFERROR(U88*H88,"0")+IFERROR(U89*H89,"0")</f>
        <v>0</v>
      </c>
      <c r="L279" s="47">
        <f>IFERROR(U94*H94,"0")+IFERROR(U95*H95,"0")+IFERROR(U96*H96,"0")+IFERROR(U97*H97,"0")</f>
        <v>720.48</v>
      </c>
      <c r="M279" s="47">
        <f>IFERROR(U102*H102,"0")+IFERROR(U103*H103,"0")</f>
        <v>228</v>
      </c>
      <c r="N279" s="47">
        <f>IFERROR(U108*H108,"0")</f>
        <v>57</v>
      </c>
      <c r="O279" s="47">
        <f>IFERROR(U113*H113,"0")+IFERROR(U114*H114,"0")+IFERROR(U115*H115,"0")+IFERROR(U116*H116,"0")</f>
        <v>27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335</v>
      </c>
      <c r="V279" s="47">
        <f>IFERROR(U186*H186,"0")+IFERROR(U187*H187,"0")</f>
        <v>126</v>
      </c>
      <c r="W279" s="47">
        <f>IFERROR(U192*H192,"0")</f>
        <v>0</v>
      </c>
      <c r="X279" s="47">
        <f>IFERROR(U197*H197,"0")</f>
        <v>0</v>
      </c>
      <c r="Y279" s="47">
        <f>IFERROR(U203*H203,"0")</f>
        <v>0</v>
      </c>
      <c r="Z279" s="47">
        <f>IFERROR(U208*H208,"0")+IFERROR(U209*H209,"0")+IFERROR(U210*H210,"0")+IFERROR(U211*H211,"0")</f>
        <v>7.2</v>
      </c>
      <c r="AA279" s="47">
        <f>IFERROR(U216*H216,"0")</f>
        <v>15.84</v>
      </c>
      <c r="AB279" s="47">
        <f>IFERROR(U221*H221,"0")+IFERROR(U222*H222,"0")</f>
        <v>0</v>
      </c>
      <c r="AC279" s="47">
        <f>IFERROR(U228*H228,"0")</f>
        <v>0</v>
      </c>
      <c r="AD279" s="47">
        <f>IFERROR(U234*H234,"0")</f>
        <v>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744.9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1074.68</v>
      </c>
      <c r="B282" s="61">
        <f>SUMPRODUCT(--(AZ:AZ="ПГП"),--(T:T="кор"),H:H,V:V)+SUMPRODUCT(--(AZ:AZ="ПГП"),--(T:T="кг"),V:V)</f>
        <v>1488.6000000000001</v>
      </c>
      <c r="C282" s="61">
        <f>SUMPRODUCT(--(AZ:AZ="КИЗ"),--(T:T="кор"),H:H,V:V)+SUMPRODUCT(--(AZ:AZ="КИЗ"),--(T:T="кг"),V:V)</f>
        <v>15.84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2023-09-08T10:54:24Z</dcterms:modified>
</cp:coreProperties>
</file>