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V444" i="1"/>
  <c r="U444" i="1"/>
  <c r="U443" i="1"/>
  <c r="W442" i="1"/>
  <c r="V442" i="1"/>
  <c r="M442" i="1"/>
  <c r="V441" i="1"/>
  <c r="V443" i="1" s="1"/>
  <c r="M441" i="1"/>
  <c r="U439" i="1"/>
  <c r="U438" i="1"/>
  <c r="W437" i="1"/>
  <c r="V437" i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W422" i="1"/>
  <c r="V422" i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W357" i="1"/>
  <c r="V357" i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V327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W312" i="1"/>
  <c r="V312" i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V248" i="1"/>
  <c r="V256" i="1" s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U239" i="1"/>
  <c r="U238" i="1"/>
  <c r="W237" i="1"/>
  <c r="V237" i="1"/>
  <c r="M237" i="1"/>
  <c r="W236" i="1"/>
  <c r="V236" i="1"/>
  <c r="V239" i="1" s="1"/>
  <c r="V235" i="1"/>
  <c r="W235" i="1" s="1"/>
  <c r="V233" i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W225" i="1" s="1"/>
  <c r="V219" i="1"/>
  <c r="M219" i="1"/>
  <c r="V217" i="1"/>
  <c r="U217" i="1"/>
  <c r="U216" i="1"/>
  <c r="W215" i="1"/>
  <c r="V215" i="1"/>
  <c r="M215" i="1"/>
  <c r="W214" i="1"/>
  <c r="V214" i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W190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M167" i="1"/>
  <c r="W166" i="1"/>
  <c r="V166" i="1"/>
  <c r="M166" i="1"/>
  <c r="W165" i="1"/>
  <c r="V165" i="1"/>
  <c r="M165" i="1"/>
  <c r="V164" i="1"/>
  <c r="V181" i="1" s="1"/>
  <c r="M164" i="1"/>
  <c r="U162" i="1"/>
  <c r="W161" i="1"/>
  <c r="V161" i="1"/>
  <c r="U161" i="1"/>
  <c r="V160" i="1"/>
  <c r="W160" i="1" s="1"/>
  <c r="M160" i="1"/>
  <c r="V159" i="1"/>
  <c r="W159" i="1" s="1"/>
  <c r="M159" i="1"/>
  <c r="W158" i="1"/>
  <c r="V158" i="1"/>
  <c r="M158" i="1"/>
  <c r="W157" i="1"/>
  <c r="V157" i="1"/>
  <c r="V162" i="1" s="1"/>
  <c r="M157" i="1"/>
  <c r="U155" i="1"/>
  <c r="U154" i="1"/>
  <c r="W153" i="1"/>
  <c r="V153" i="1"/>
  <c r="M153" i="1"/>
  <c r="V152" i="1"/>
  <c r="V150" i="1"/>
  <c r="U150" i="1"/>
  <c r="U149" i="1"/>
  <c r="V148" i="1"/>
  <c r="W148" i="1" s="1"/>
  <c r="W149" i="1" s="1"/>
  <c r="M148" i="1"/>
  <c r="W147" i="1"/>
  <c r="V147" i="1"/>
  <c r="I470" i="1" s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V143" i="1" s="1"/>
  <c r="M136" i="1"/>
  <c r="V135" i="1"/>
  <c r="W135" i="1" s="1"/>
  <c r="M135" i="1"/>
  <c r="U132" i="1"/>
  <c r="U131" i="1"/>
  <c r="W130" i="1"/>
  <c r="V130" i="1"/>
  <c r="M130" i="1"/>
  <c r="W129" i="1"/>
  <c r="V129" i="1"/>
  <c r="M129" i="1"/>
  <c r="V128" i="1"/>
  <c r="G470" i="1" s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W119" i="1"/>
  <c r="W123" i="1" s="1"/>
  <c r="V119" i="1"/>
  <c r="V124" i="1" s="1"/>
  <c r="M119" i="1"/>
  <c r="U116" i="1"/>
  <c r="U115" i="1"/>
  <c r="W114" i="1"/>
  <c r="V114" i="1"/>
  <c r="W113" i="1"/>
  <c r="V113" i="1"/>
  <c r="M113" i="1"/>
  <c r="W112" i="1"/>
  <c r="V112" i="1"/>
  <c r="M112" i="1"/>
  <c r="W111" i="1"/>
  <c r="V111" i="1"/>
  <c r="M111" i="1"/>
  <c r="V110" i="1"/>
  <c r="V115" i="1" s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V108" i="1" s="1"/>
  <c r="U97" i="1"/>
  <c r="U96" i="1"/>
  <c r="W95" i="1"/>
  <c r="V95" i="1"/>
  <c r="M95" i="1"/>
  <c r="W94" i="1"/>
  <c r="V94" i="1"/>
  <c r="M94" i="1"/>
  <c r="W93" i="1"/>
  <c r="V93" i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V97" i="1" s="1"/>
  <c r="M88" i="1"/>
  <c r="W87" i="1"/>
  <c r="V87" i="1"/>
  <c r="M87" i="1"/>
  <c r="U85" i="1"/>
  <c r="U84" i="1"/>
  <c r="W83" i="1"/>
  <c r="V83" i="1"/>
  <c r="M83" i="1"/>
  <c r="W82" i="1"/>
  <c r="V82" i="1"/>
  <c r="M82" i="1"/>
  <c r="V81" i="1"/>
  <c r="V85" i="1" s="1"/>
  <c r="W80" i="1"/>
  <c r="V80" i="1"/>
  <c r="M80" i="1"/>
  <c r="W79" i="1"/>
  <c r="V79" i="1"/>
  <c r="V78" i="1"/>
  <c r="V84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M60" i="1"/>
  <c r="V59" i="1"/>
  <c r="M59" i="1"/>
  <c r="U56" i="1"/>
  <c r="U55" i="1"/>
  <c r="V54" i="1"/>
  <c r="W54" i="1" s="1"/>
  <c r="W53" i="1"/>
  <c r="V53" i="1"/>
  <c r="M53" i="1"/>
  <c r="V52" i="1"/>
  <c r="V55" i="1" s="1"/>
  <c r="M52" i="1"/>
  <c r="U49" i="1"/>
  <c r="U48" i="1"/>
  <c r="V47" i="1"/>
  <c r="W47" i="1" s="1"/>
  <c r="M47" i="1"/>
  <c r="V46" i="1"/>
  <c r="V49" i="1" s="1"/>
  <c r="M46" i="1"/>
  <c r="U42" i="1"/>
  <c r="V41" i="1"/>
  <c r="U41" i="1"/>
  <c r="V40" i="1"/>
  <c r="V42" i="1" s="1"/>
  <c r="M40" i="1"/>
  <c r="U38" i="1"/>
  <c r="V37" i="1"/>
  <c r="U37" i="1"/>
  <c r="V36" i="1"/>
  <c r="V38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V32" i="1" s="1"/>
  <c r="M28" i="1"/>
  <c r="W27" i="1"/>
  <c r="V27" i="1"/>
  <c r="M27" i="1"/>
  <c r="W26" i="1"/>
  <c r="V26" i="1"/>
  <c r="M26" i="1"/>
  <c r="V24" i="1"/>
  <c r="U24" i="1"/>
  <c r="U460" i="1" s="1"/>
  <c r="U23" i="1"/>
  <c r="W22" i="1"/>
  <c r="W23" i="1" s="1"/>
  <c r="V22" i="1"/>
  <c r="V23" i="1" s="1"/>
  <c r="M22" i="1"/>
  <c r="H10" i="1"/>
  <c r="F10" i="1"/>
  <c r="H9" i="1"/>
  <c r="F9" i="1"/>
  <c r="A9" i="1"/>
  <c r="A10" i="1" s="1"/>
  <c r="D7" i="1"/>
  <c r="N6" i="1"/>
  <c r="M2" i="1"/>
  <c r="W380" i="1" l="1"/>
  <c r="W390" i="1"/>
  <c r="W417" i="1"/>
  <c r="W426" i="1"/>
  <c r="W441" i="1"/>
  <c r="W443" i="1" s="1"/>
  <c r="D470" i="1"/>
  <c r="V33" i="1"/>
  <c r="V460" i="1" s="1"/>
  <c r="W52" i="1"/>
  <c r="W55" i="1" s="1"/>
  <c r="E470" i="1"/>
  <c r="V75" i="1"/>
  <c r="W81" i="1"/>
  <c r="V96" i="1"/>
  <c r="V107" i="1"/>
  <c r="V132" i="1"/>
  <c r="V272" i="1"/>
  <c r="W269" i="1"/>
  <c r="W272" i="1" s="1"/>
  <c r="J9" i="1"/>
  <c r="W28" i="1"/>
  <c r="W32" i="1" s="1"/>
  <c r="W36" i="1"/>
  <c r="W37" i="1" s="1"/>
  <c r="W40" i="1"/>
  <c r="W41" i="1" s="1"/>
  <c r="W46" i="1"/>
  <c r="W48" i="1" s="1"/>
  <c r="W59" i="1"/>
  <c r="W75" i="1" s="1"/>
  <c r="W78" i="1"/>
  <c r="W84" i="1" s="1"/>
  <c r="W88" i="1"/>
  <c r="W96" i="1" s="1"/>
  <c r="W99" i="1"/>
  <c r="W107" i="1" s="1"/>
  <c r="W110" i="1"/>
  <c r="W115" i="1" s="1"/>
  <c r="V116" i="1"/>
  <c r="W128" i="1"/>
  <c r="W131" i="1" s="1"/>
  <c r="V131" i="1"/>
  <c r="W136" i="1"/>
  <c r="V149" i="1"/>
  <c r="V154" i="1"/>
  <c r="V155" i="1"/>
  <c r="W152" i="1"/>
  <c r="W154" i="1" s="1"/>
  <c r="V186" i="1"/>
  <c r="V187" i="1"/>
  <c r="W184" i="1"/>
  <c r="W186" i="1" s="1"/>
  <c r="J470" i="1"/>
  <c r="V206" i="1"/>
  <c r="W216" i="1"/>
  <c r="V225" i="1"/>
  <c r="W232" i="1"/>
  <c r="W238" i="1"/>
  <c r="V273" i="1"/>
  <c r="M470" i="1"/>
  <c r="W298" i="1"/>
  <c r="N470" i="1"/>
  <c r="V360" i="1"/>
  <c r="V391" i="1"/>
  <c r="Q470" i="1"/>
  <c r="V413" i="1"/>
  <c r="V427" i="1"/>
  <c r="W448" i="1"/>
  <c r="V454" i="1"/>
  <c r="V453" i="1"/>
  <c r="S470" i="1"/>
  <c r="V459" i="1"/>
  <c r="W457" i="1"/>
  <c r="W458" i="1" s="1"/>
  <c r="H470" i="1"/>
  <c r="U464" i="1"/>
  <c r="C470" i="1"/>
  <c r="B470" i="1"/>
  <c r="V461" i="1"/>
  <c r="V48" i="1"/>
  <c r="V56" i="1"/>
  <c r="W143" i="1"/>
  <c r="V144" i="1"/>
  <c r="W205" i="1"/>
  <c r="V244" i="1"/>
  <c r="K470" i="1"/>
  <c r="V255" i="1"/>
  <c r="W248" i="1"/>
  <c r="W255" i="1" s="1"/>
  <c r="W293" i="1"/>
  <c r="V294" i="1"/>
  <c r="W412" i="1"/>
  <c r="V462" i="1"/>
  <c r="L470" i="1"/>
  <c r="V76" i="1"/>
  <c r="F470" i="1"/>
  <c r="V123" i="1"/>
  <c r="V464" i="1" s="1"/>
  <c r="V182" i="1"/>
  <c r="W164" i="1"/>
  <c r="W181" i="1" s="1"/>
  <c r="V226" i="1"/>
  <c r="V245" i="1"/>
  <c r="W326" i="1"/>
  <c r="O470" i="1"/>
  <c r="V353" i="1"/>
  <c r="W360" i="1"/>
  <c r="V361" i="1"/>
  <c r="V426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  <c r="V463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<sst xmlns="http://schemas.openxmlformats.org/spreadsheetml/2006/main" count="1694" uniqueCount="652">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</sst>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434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45180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78</v>
      </c>
      <c r="V46" s="306">
        <f>IFERROR(IF(U46="",0,CEILING((U46/$H46),1)*$H46),"")</f>
        <v>86.4</v>
      </c>
      <c r="W46" s="37">
        <f>IFERROR(IF(V46=0,"",ROUNDUP(V46/H46,0)*0.02175),"")</f>
        <v>0.17399999999999999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39.6</v>
      </c>
      <c r="V47" s="306">
        <f>IFERROR(IF(U47="",0,CEILING((U47/$H47),1)*$H47),"")</f>
        <v>40.5</v>
      </c>
      <c r="W47" s="37">
        <f>IFERROR(IF(V47=0,"",ROUNDUP(V47/H47,0)*0.00753),"")</f>
        <v>0.11295000000000001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21.888888888888886</v>
      </c>
      <c r="V48" s="307">
        <f>IFERROR(V46/H46,"0")+IFERROR(V47/H47,"0")</f>
        <v>23</v>
      </c>
      <c r="W48" s="307">
        <f>IFERROR(IF(W46="",0,W46),"0")+IFERROR(IF(W47="",0,W47),"0")</f>
        <v>0.28694999999999998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117.6</v>
      </c>
      <c r="V49" s="307">
        <f>IFERROR(SUM(V46:V47),"0")</f>
        <v>126.9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300</v>
      </c>
      <c r="V52" s="306">
        <f>IFERROR(IF(U52="",0,CEILING((U52/$H52),1)*$H52),"")</f>
        <v>302.40000000000003</v>
      </c>
      <c r="W52" s="37">
        <f>IFERROR(IF(V52=0,"",ROUNDUP(V52/H52,0)*0.02175),"")</f>
        <v>0.60899999999999999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290.25</v>
      </c>
      <c r="V53" s="306">
        <f>IFERROR(IF(U53="",0,CEILING((U53/$H53),1)*$H53),"")</f>
        <v>292.5</v>
      </c>
      <c r="W53" s="37">
        <f>IFERROR(IF(V53=0,"",ROUNDUP(V53/H53,0)*0.00937),"")</f>
        <v>0.60904999999999998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92.277777777777771</v>
      </c>
      <c r="V55" s="307">
        <f>IFERROR(V52/H52,"0")+IFERROR(V53/H53,"0")+IFERROR(V54/H54,"0")</f>
        <v>93</v>
      </c>
      <c r="W55" s="307">
        <f>IFERROR(IF(W52="",0,W52),"0")+IFERROR(IF(W53="",0,W53),"0")+IFERROR(IF(W54="",0,W54),"0")</f>
        <v>1.2180499999999999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590.25</v>
      </c>
      <c r="V56" s="307">
        <f>IFERROR(SUM(V52:V54),"0")</f>
        <v>594.90000000000009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30</v>
      </c>
      <c r="V59" s="306">
        <f t="shared" ref="V59:V74" si="2">IFERROR(IF(U59="",0,CEILING((U59/$H59),1)*$H59),"")</f>
        <v>32.400000000000006</v>
      </c>
      <c r="W59" s="37">
        <f>IFERROR(IF(V59=0,"",ROUNDUP(V59/H59,0)*0.02175),"")</f>
        <v>6.5250000000000002E-2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40</v>
      </c>
      <c r="V60" s="306">
        <f t="shared" si="2"/>
        <v>43.2</v>
      </c>
      <c r="W60" s="37">
        <f>IFERROR(IF(V60=0,"",ROUNDUP(V60/H60,0)*0.02175),"")</f>
        <v>8.6999999999999994E-2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140</v>
      </c>
      <c r="V61" s="306">
        <f t="shared" si="2"/>
        <v>140.4</v>
      </c>
      <c r="W61" s="37">
        <f>IFERROR(IF(V61=0,"",ROUNDUP(V61/H61,0)*0.02175),"")</f>
        <v>0.28275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15</v>
      </c>
      <c r="V62" s="306">
        <f t="shared" si="2"/>
        <v>21.6</v>
      </c>
      <c r="W62" s="37">
        <f>IFERROR(IF(V62=0,"",ROUNDUP(V62/H62,0)*0.02175),"")</f>
        <v>4.3499999999999997E-2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46.5</v>
      </c>
      <c r="V64" s="306">
        <f t="shared" si="2"/>
        <v>48</v>
      </c>
      <c r="W64" s="37">
        <f>IFERROR(IF(V64=0,"",ROUNDUP(V64/H64,0)*0.00753),"")</f>
        <v>0.12048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98</v>
      </c>
      <c r="V65" s="306">
        <f t="shared" si="2"/>
        <v>100</v>
      </c>
      <c r="W65" s="37">
        <f t="shared" ref="W65:W70" si="3">IFERROR(IF(V65=0,"",ROUNDUP(V65/H65,0)*0.00937),"")</f>
        <v>0.23424999999999999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198</v>
      </c>
      <c r="V70" s="306">
        <f t="shared" si="2"/>
        <v>198</v>
      </c>
      <c r="W70" s="37">
        <f t="shared" si="3"/>
        <v>0.41227999999999998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31.5</v>
      </c>
      <c r="V71" s="306">
        <f t="shared" si="2"/>
        <v>32.400000000000006</v>
      </c>
      <c r="W71" s="37">
        <f>IFERROR(IF(V71=0,"",ROUNDUP(V71/H71,0)*0.00753),"")</f>
        <v>9.0359999999999996E-2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81</v>
      </c>
      <c r="V73" s="306">
        <f t="shared" si="2"/>
        <v>81</v>
      </c>
      <c r="W73" s="37">
        <f>IFERROR(IF(V73=0,"",ROUNDUP(V73/H73,0)*0.00937),"")</f>
        <v>0.16866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134.5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137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1.5045299999999999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680</v>
      </c>
      <c r="V76" s="307">
        <f>IFERROR(SUM(V59:V74),"0")</f>
        <v>697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210</v>
      </c>
      <c r="V100" s="306">
        <f t="shared" si="6"/>
        <v>210.6</v>
      </c>
      <c r="W100" s="37">
        <f>IFERROR(IF(V100=0,"",ROUNDUP(V100/H100,0)*0.02175),"")</f>
        <v>0.5655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93</v>
      </c>
      <c r="V101" s="306">
        <f t="shared" si="6"/>
        <v>97.199999999999989</v>
      </c>
      <c r="W101" s="37">
        <f>IFERROR(IF(V101=0,"",ROUNDUP(V101/H101,0)*0.02175),"")</f>
        <v>0.26100000000000001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77.850000000000009</v>
      </c>
      <c r="V103" s="306">
        <f t="shared" si="6"/>
        <v>78.300000000000011</v>
      </c>
      <c r="W103" s="37">
        <f>IFERROR(IF(V103=0,"",ROUNDUP(V103/H103,0)*0.00753),"")</f>
        <v>0.21837000000000001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25</v>
      </c>
      <c r="V106" s="306">
        <f t="shared" si="6"/>
        <v>27</v>
      </c>
      <c r="W106" s="37">
        <f>IFERROR(IF(V106=0,"",ROUNDUP(V106/H106,0)*0.00753),"")</f>
        <v>6.7769999999999997E-2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74.574074074074076</v>
      </c>
      <c r="V107" s="307">
        <f>IFERROR(V99/H99,"0")+IFERROR(V100/H100,"0")+IFERROR(V101/H101,"0")+IFERROR(V102/H102,"0")+IFERROR(V103/H103,"0")+IFERROR(V104/H104,"0")+IFERROR(V105/H105,"0")+IFERROR(V106/H106,"0")</f>
        <v>76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1.1126399999999999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405.85</v>
      </c>
      <c r="V108" s="307">
        <f>IFERROR(SUM(V99:V106),"0")</f>
        <v>413.09999999999997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10</v>
      </c>
      <c r="V112" s="306">
        <f>IFERROR(IF(U112="",0,CEILING((U112/$H112),1)*$H112),"")</f>
        <v>16.2</v>
      </c>
      <c r="W112" s="37">
        <f>IFERROR(IF(V112=0,"",ROUNDUP(V112/H112,0)*0.02175),"")</f>
        <v>4.3499999999999997E-2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1.2345679012345681</v>
      </c>
      <c r="V115" s="307">
        <f>IFERROR(V110/H110,"0")+IFERROR(V111/H111,"0")+IFERROR(V112/H112,"0")+IFERROR(V113/H113,"0")+IFERROR(V114/H114,"0")</f>
        <v>2</v>
      </c>
      <c r="W115" s="307">
        <f>IFERROR(IF(W110="",0,W110),"0")+IFERROR(IF(W111="",0,W111),"0")+IFERROR(IF(W112="",0,W112),"0")+IFERROR(IF(W113="",0,W113),"0")+IFERROR(IF(W114="",0,W114),"0")</f>
        <v>4.3499999999999997E-2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10</v>
      </c>
      <c r="V116" s="307">
        <f>IFERROR(SUM(V110:V114),"0")</f>
        <v>16.2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330</v>
      </c>
      <c r="V119" s="306">
        <f>IFERROR(IF(U119="",0,CEILING((U119/$H119),1)*$H119),"")</f>
        <v>332.09999999999997</v>
      </c>
      <c r="W119" s="37">
        <f>IFERROR(IF(V119=0,"",ROUNDUP(V119/H119,0)*0.02175),"")</f>
        <v>0.89174999999999993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77.850000000000009</v>
      </c>
      <c r="V121" s="306">
        <f>IFERROR(IF(U121="",0,CEILING((U121/$H121),1)*$H121),"")</f>
        <v>78.300000000000011</v>
      </c>
      <c r="W121" s="37">
        <f>IFERROR(IF(V121=0,"",ROUNDUP(V121/H121,0)*0.00753),"")</f>
        <v>0.21837000000000001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69.574074074074076</v>
      </c>
      <c r="V123" s="307">
        <f>IFERROR(V119/H119,"0")+IFERROR(V120/H120,"0")+IFERROR(V121/H121,"0")+IFERROR(V122/H122,"0")</f>
        <v>70</v>
      </c>
      <c r="W123" s="307">
        <f>IFERROR(IF(W119="",0,W119),"0")+IFERROR(IF(W120="",0,W120),"0")+IFERROR(IF(W121="",0,W121),"0")+IFERROR(IF(W122="",0,W122),"0")</f>
        <v>1.11012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407.85</v>
      </c>
      <c r="V124" s="307">
        <f>IFERROR(SUM(V119:V122),"0")</f>
        <v>410.4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30</v>
      </c>
      <c r="V135" s="306">
        <f t="shared" ref="V135:V142" si="7">IFERROR(IF(U135="",0,CEILING((U135/$H135),1)*$H135),"")</f>
        <v>33.6</v>
      </c>
      <c r="W135" s="37">
        <f>IFERROR(IF(V135=0,"",ROUNDUP(V135/H135,0)*0.00753),"")</f>
        <v>6.0240000000000002E-2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25</v>
      </c>
      <c r="V137" s="306">
        <f t="shared" si="7"/>
        <v>25.200000000000003</v>
      </c>
      <c r="W137" s="37">
        <f>IFERROR(IF(V137=0,"",ROUNDUP(V137/H137,0)*0.00753),"")</f>
        <v>4.5179999999999998E-2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99.75</v>
      </c>
      <c r="V138" s="306">
        <f t="shared" si="7"/>
        <v>100.80000000000001</v>
      </c>
      <c r="W138" s="37">
        <f>IFERROR(IF(V138=0,"",ROUNDUP(V138/H138,0)*0.00502),"")</f>
        <v>0.24096000000000001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73.5</v>
      </c>
      <c r="V140" s="306">
        <f t="shared" si="7"/>
        <v>73.5</v>
      </c>
      <c r="W140" s="37">
        <f>IFERROR(IF(V140=0,"",ROUNDUP(V140/H140,0)*0.00502),"")</f>
        <v>0.1757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101.5</v>
      </c>
      <c r="V141" s="306">
        <f t="shared" si="7"/>
        <v>102.9</v>
      </c>
      <c r="W141" s="37">
        <f>IFERROR(IF(V141=0,"",ROUNDUP(V141/H141,0)*0.00502),"")</f>
        <v>0.24598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143.92857142857144</v>
      </c>
      <c r="V143" s="307">
        <f>IFERROR(V135/H135,"0")+IFERROR(V136/H136,"0")+IFERROR(V137/H137,"0")+IFERROR(V138/H138,"0")+IFERROR(V139/H139,"0")+IFERROR(V140/H140,"0")+IFERROR(V141/H141,"0")+IFERROR(V142/H142,"0")</f>
        <v>146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0.76805999999999996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329.75</v>
      </c>
      <c r="V144" s="307">
        <f>IFERROR(SUM(V135:V142),"0")</f>
        <v>336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75</v>
      </c>
      <c r="V157" s="306">
        <f>IFERROR(IF(U157="",0,CEILING((U157/$H157),1)*$H157),"")</f>
        <v>75.600000000000009</v>
      </c>
      <c r="W157" s="37">
        <f>IFERROR(IF(V157=0,"",ROUNDUP(V157/H157,0)*0.00937),"")</f>
        <v>0.13117999999999999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75</v>
      </c>
      <c r="V158" s="306">
        <f>IFERROR(IF(U158="",0,CEILING((U158/$H158),1)*$H158),"")</f>
        <v>75.600000000000009</v>
      </c>
      <c r="W158" s="37">
        <f>IFERROR(IF(V158=0,"",ROUNDUP(V158/H158,0)*0.00937),"")</f>
        <v>0.13117999999999999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75</v>
      </c>
      <c r="V159" s="306">
        <f>IFERROR(IF(U159="",0,CEILING((U159/$H159),1)*$H159),"")</f>
        <v>75.600000000000009</v>
      </c>
      <c r="W159" s="37">
        <f>IFERROR(IF(V159=0,"",ROUNDUP(V159/H159,0)*0.00937),"")</f>
        <v>0.13117999999999999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75</v>
      </c>
      <c r="V160" s="306">
        <f>IFERROR(IF(U160="",0,CEILING((U160/$H160),1)*$H160),"")</f>
        <v>75.600000000000009</v>
      </c>
      <c r="W160" s="37">
        <f>IFERROR(IF(V160=0,"",ROUNDUP(V160/H160,0)*0.00937),"")</f>
        <v>0.13117999999999999</v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55.55555555555555</v>
      </c>
      <c r="V161" s="307">
        <f>IFERROR(V157/H157,"0")+IFERROR(V158/H158,"0")+IFERROR(V159/H159,"0")+IFERROR(V160/H160,"0")</f>
        <v>56</v>
      </c>
      <c r="W161" s="307">
        <f>IFERROR(IF(W157="",0,W157),"0")+IFERROR(IF(W158="",0,W158),"0")+IFERROR(IF(W159="",0,W159),"0")+IFERROR(IF(W160="",0,W160),"0")</f>
        <v>0.52471999999999996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300</v>
      </c>
      <c r="V162" s="307">
        <f>IFERROR(SUM(V157:V160),"0")</f>
        <v>302.40000000000003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10</v>
      </c>
      <c r="V164" s="306">
        <f t="shared" ref="V164:V180" si="8">IFERROR(IF(U164="",0,CEILING((U164/$H164),1)*$H164),"")</f>
        <v>12</v>
      </c>
      <c r="W164" s="37">
        <f>IFERROR(IF(V164=0,"",ROUNDUP(V164/H164,0)*0.01196),"")</f>
        <v>3.5880000000000002E-2</v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125</v>
      </c>
      <c r="V165" s="306">
        <f t="shared" si="8"/>
        <v>132.6</v>
      </c>
      <c r="W165" s="37">
        <f>IFERROR(IF(V165=0,"",ROUNDUP(V165/H165,0)*0.02175),"")</f>
        <v>0.36974999999999997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170</v>
      </c>
      <c r="V170" s="306">
        <f t="shared" si="8"/>
        <v>170.4</v>
      </c>
      <c r="W170" s="37">
        <f>IFERROR(IF(V170=0,"",ROUNDUP(V170/H170,0)*0.00753),"")</f>
        <v>0.53463000000000005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210</v>
      </c>
      <c r="V172" s="306">
        <f t="shared" si="8"/>
        <v>211.2</v>
      </c>
      <c r="W172" s="37">
        <f>IFERROR(IF(V172=0,"",ROUNDUP(V172/H172,0)*0.00753),"")</f>
        <v>0.66264000000000001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98</v>
      </c>
      <c r="V174" s="306">
        <f t="shared" si="8"/>
        <v>98.399999999999991</v>
      </c>
      <c r="W174" s="37">
        <f t="shared" ref="W174:W180" si="9">IFERROR(IF(V174=0,"",ROUNDUP(V174/H174,0)*0.00753),"")</f>
        <v>0.30873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230</v>
      </c>
      <c r="V176" s="306">
        <f t="shared" si="8"/>
        <v>230.39999999999998</v>
      </c>
      <c r="W176" s="37">
        <f t="shared" si="9"/>
        <v>0.72287999999999997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129.19999999999999</v>
      </c>
      <c r="V179" s="306">
        <f t="shared" si="8"/>
        <v>129.6</v>
      </c>
      <c r="W179" s="37">
        <f t="shared" si="9"/>
        <v>0.40662000000000004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98</v>
      </c>
      <c r="V180" s="306">
        <f t="shared" si="8"/>
        <v>98.399999999999991</v>
      </c>
      <c r="W180" s="37">
        <f t="shared" si="9"/>
        <v>0.30873</v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408.19230769230768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411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3.3498600000000001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1070.2</v>
      </c>
      <c r="V182" s="307">
        <f>IFERROR(SUM(V164:V180),"0")</f>
        <v>1083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15.2</v>
      </c>
      <c r="V185" s="306">
        <f>IFERROR(IF(U185="",0,CEILING((U185/$H185),1)*$H185),"")</f>
        <v>16.8</v>
      </c>
      <c r="W185" s="37">
        <f>IFERROR(IF(V185=0,"",ROUNDUP(V185/H185,0)*0.00753),"")</f>
        <v>5.271E-2</v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6.333333333333333</v>
      </c>
      <c r="V186" s="307">
        <f>IFERROR(V184/H184,"0")+IFERROR(V185/H185,"0")</f>
        <v>7.0000000000000009</v>
      </c>
      <c r="W186" s="307">
        <f>IFERROR(IF(W184="",0,W184),"0")+IFERROR(IF(W185="",0,W185),"0")</f>
        <v>5.271E-2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15.2</v>
      </c>
      <c r="V187" s="307">
        <f>IFERROR(SUM(V184:V185),"0")</f>
        <v>16.8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107</v>
      </c>
      <c r="V212" s="306">
        <f>IFERROR(IF(U212="",0,CEILING((U212/$H212),1)*$H212),"")</f>
        <v>109.2</v>
      </c>
      <c r="W212" s="37">
        <f>IFERROR(IF(V212=0,"",ROUNDUP(V212/H212,0)*0.00753),"")</f>
        <v>0.19578000000000001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70</v>
      </c>
      <c r="V215" s="306">
        <f>IFERROR(IF(U215="",0,CEILING((U215/$H215),1)*$H215),"")</f>
        <v>71.400000000000006</v>
      </c>
      <c r="W215" s="37">
        <f>IFERROR(IF(V215=0,"",ROUNDUP(V215/H215,0)*0.00502),"")</f>
        <v>0.17068</v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58.809523809523803</v>
      </c>
      <c r="V216" s="307">
        <f>IFERROR(V212/H212,"0")+IFERROR(V213/H213,"0")+IFERROR(V214/H214,"0")+IFERROR(V215/H215,"0")</f>
        <v>60</v>
      </c>
      <c r="W216" s="307">
        <f>IFERROR(IF(W212="",0,W212),"0")+IFERROR(IF(W213="",0,W213),"0")+IFERROR(IF(W214="",0,W214),"0")+IFERROR(IF(W215="",0,W215),"0")</f>
        <v>0.36646000000000001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177</v>
      </c>
      <c r="V217" s="307">
        <f>IFERROR(SUM(V212:V215),"0")</f>
        <v>180.60000000000002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100</v>
      </c>
      <c r="V228" s="306">
        <f>IFERROR(IF(U228="",0,CEILING((U228/$H228),1)*$H228),"")</f>
        <v>100.80000000000001</v>
      </c>
      <c r="W228" s="37">
        <f>IFERROR(IF(V228=0,"",ROUNDUP(V228/H228,0)*0.02175),"")</f>
        <v>0.26100000000000001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250</v>
      </c>
      <c r="V229" s="306">
        <f>IFERROR(IF(U229="",0,CEILING((U229/$H229),1)*$H229),"")</f>
        <v>257.39999999999998</v>
      </c>
      <c r="W229" s="37">
        <f>IFERROR(IF(V229=0,"",ROUNDUP(V229/H229,0)*0.02175),"")</f>
        <v>0.71775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85</v>
      </c>
      <c r="V230" s="306">
        <f>IFERROR(IF(U230="",0,CEILING((U230/$H230),1)*$H230),"")</f>
        <v>92.4</v>
      </c>
      <c r="W230" s="37">
        <f>IFERROR(IF(V230=0,"",ROUNDUP(V230/H230,0)*0.02175),"")</f>
        <v>0.23924999999999999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54.075091575091577</v>
      </c>
      <c r="V232" s="307">
        <f>IFERROR(V228/H228,"0")+IFERROR(V229/H229,"0")+IFERROR(V230/H230,"0")+IFERROR(V231/H231,"0")</f>
        <v>56</v>
      </c>
      <c r="W232" s="307">
        <f>IFERROR(IF(W228="",0,W228),"0")+IFERROR(IF(W229="",0,W229),"0")+IFERROR(IF(W230="",0,W230),"0")+IFERROR(IF(W231="",0,W231),"0")</f>
        <v>1.218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435</v>
      </c>
      <c r="V233" s="307">
        <f>IFERROR(SUM(V228:V231),"0")</f>
        <v>450.6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2.5</v>
      </c>
      <c r="V236" s="306">
        <f>IFERROR(IF(U236="",0,CEILING((U236/$H236),1)*$H236),"")</f>
        <v>3.04</v>
      </c>
      <c r="W236" s="37">
        <f>IFERROR(IF(V236=0,"",ROUNDUP(V236/H236,0)*0.00753),"")</f>
        <v>7.5300000000000002E-3</v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39.1</v>
      </c>
      <c r="V237" s="306">
        <f>IFERROR(IF(U237="",0,CEILING((U237/$H237),1)*$H237),"")</f>
        <v>40.799999999999997</v>
      </c>
      <c r="W237" s="37">
        <f>IFERROR(IF(V237=0,"",ROUNDUP(V237/H237,0)*0.00753),"")</f>
        <v>0.12048</v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16.155701754385966</v>
      </c>
      <c r="V238" s="307">
        <f>IFERROR(V235/H235,"0")+IFERROR(V236/H236,"0")+IFERROR(V237/H237,"0")</f>
        <v>17</v>
      </c>
      <c r="W238" s="307">
        <f>IFERROR(IF(W235="",0,W235),"0")+IFERROR(IF(W236="",0,W236),"0")+IFERROR(IF(W237="",0,W237),"0")</f>
        <v>0.12801000000000001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41.6</v>
      </c>
      <c r="V239" s="307">
        <f>IFERROR(SUM(V235:V237),"0")</f>
        <v>43.839999999999996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88</v>
      </c>
      <c r="V248" s="306">
        <f t="shared" ref="V248:V254" si="13">IFERROR(IF(U248="",0,CEILING((U248/$H248),1)*$H248),"")</f>
        <v>97.2</v>
      </c>
      <c r="W248" s="37">
        <f>IFERROR(IF(V248=0,"",ROUNDUP(V248/H248,0)*0.02175),"")</f>
        <v>0.19574999999999998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8.148148148148147</v>
      </c>
      <c r="V255" s="307">
        <f>IFERROR(V248/H248,"0")+IFERROR(V249/H249,"0")+IFERROR(V250/H250,"0")+IFERROR(V251/H251,"0")+IFERROR(V252/H252,"0")+IFERROR(V253/H253,"0")+IFERROR(V254/H254,"0")</f>
        <v>9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0.19574999999999998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88</v>
      </c>
      <c r="V256" s="307">
        <f>IFERROR(SUM(V248:V254),"0")</f>
        <v>97.2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156.80000000000001</v>
      </c>
      <c r="V264" s="306">
        <f>IFERROR(IF(U264="",0,CEILING((U264/$H264),1)*$H264),"")</f>
        <v>157.91999999999999</v>
      </c>
      <c r="W264" s="37">
        <f>IFERROR(IF(V264=0,"",ROUNDUP(V264/H264,0)*0.00753),"")</f>
        <v>0.70782</v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8.4</v>
      </c>
      <c r="V265" s="306">
        <f>IFERROR(IF(U265="",0,CEILING((U265/$H265),1)*$H265),"")</f>
        <v>9</v>
      </c>
      <c r="W265" s="37">
        <f>IFERROR(IF(V265=0,"",ROUNDUP(V265/H265,0)*0.00753),"")</f>
        <v>3.7650000000000003E-2</v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98.000000000000014</v>
      </c>
      <c r="V266" s="307">
        <f>IFERROR(V264/H264,"0")+IFERROR(V265/H265,"0")</f>
        <v>99</v>
      </c>
      <c r="W266" s="307">
        <f>IFERROR(IF(W264="",0,W264),"0")+IFERROR(IF(W265="",0,W265),"0")</f>
        <v>0.74546999999999997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165.20000000000002</v>
      </c>
      <c r="V267" s="307">
        <f>IFERROR(SUM(V264:V265),"0")</f>
        <v>166.92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1050</v>
      </c>
      <c r="V270" s="306">
        <f>IFERROR(IF(U270="",0,CEILING((U270/$H270),1)*$H270),"")</f>
        <v>1050.8399999999999</v>
      </c>
      <c r="W270" s="37">
        <f>IFERROR(IF(V270=0,"",ROUNDUP(V270/H270,0)*0.00753),"")</f>
        <v>3.1400100000000002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483</v>
      </c>
      <c r="V271" s="306">
        <f>IFERROR(IF(U271="",0,CEILING((U271/$H271),1)*$H271),"")</f>
        <v>483.84000000000003</v>
      </c>
      <c r="W271" s="37">
        <f>IFERROR(IF(V271=0,"",ROUNDUP(V271/H271,0)*0.00753),"")</f>
        <v>1.4457599999999999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608.33333333333337</v>
      </c>
      <c r="V272" s="307">
        <f>IFERROR(V269/H269,"0")+IFERROR(V270/H270,"0")+IFERROR(V271/H271,"0")</f>
        <v>609</v>
      </c>
      <c r="W272" s="307">
        <f>IFERROR(IF(W269="",0,W269),"0")+IFERROR(IF(W270="",0,W270),"0")+IFERROR(IF(W271="",0,W271),"0")</f>
        <v>4.5857700000000001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1533</v>
      </c>
      <c r="V273" s="307">
        <f>IFERROR(SUM(V269:V271),"0")</f>
        <v>1534.6799999999998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5.7</v>
      </c>
      <c r="V275" s="306">
        <f>IFERROR(IF(U275="",0,CEILING((U275/$H275),1)*$H275),"")</f>
        <v>6.84</v>
      </c>
      <c r="W275" s="37">
        <f>IFERROR(IF(V275=0,"",ROUNDUP(V275/H275,0)*0.00753),"")</f>
        <v>2.2589999999999999E-2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2.5000000000000004</v>
      </c>
      <c r="V276" s="307">
        <f>IFERROR(V275/H275,"0")</f>
        <v>3</v>
      </c>
      <c r="W276" s="307">
        <f>IFERROR(IF(W275="",0,W275),"0")</f>
        <v>2.2589999999999999E-2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5.7</v>
      </c>
      <c r="V277" s="307">
        <f>IFERROR(SUM(V275:V275),"0")</f>
        <v>6.84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0.42499999999999999</v>
      </c>
      <c r="V279" s="306">
        <f>IFERROR(IF(U279="",0,CEILING((U279/$H279),1)*$H279),"")</f>
        <v>2.5499999999999998</v>
      </c>
      <c r="W279" s="37">
        <f>IFERROR(IF(V279=0,"",ROUNDUP(V279/H279,0)*0.00753),"")</f>
        <v>7.5300000000000002E-3</v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0.16666666666666669</v>
      </c>
      <c r="V280" s="307">
        <f>IFERROR(V279/H279,"0")</f>
        <v>1</v>
      </c>
      <c r="W280" s="307">
        <f>IFERROR(IF(W279="",0,W279),"0")</f>
        <v>7.5300000000000002E-3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0.42499999999999999</v>
      </c>
      <c r="V281" s="307">
        <f>IFERROR(SUM(V279:V279),"0")</f>
        <v>2.5499999999999998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2900</v>
      </c>
      <c r="V286" s="306">
        <f t="shared" si="14"/>
        <v>2910</v>
      </c>
      <c r="W286" s="37">
        <f>IFERROR(IF(V286=0,"",ROUNDUP(V286/H286,0)*0.02175),"")</f>
        <v>4.2195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2300</v>
      </c>
      <c r="V287" s="306">
        <f t="shared" si="14"/>
        <v>2310</v>
      </c>
      <c r="W287" s="37">
        <f>IFERROR(IF(V287=0,"",ROUNDUP(V287/H287,0)*0.02175),"")</f>
        <v>3.3494999999999999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1800</v>
      </c>
      <c r="V289" s="306">
        <f t="shared" si="14"/>
        <v>1800</v>
      </c>
      <c r="W289" s="37">
        <f>IFERROR(IF(V289=0,"",ROUNDUP(V289/H289,0)*0.02175),"")</f>
        <v>2.61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10</v>
      </c>
      <c r="V291" s="306">
        <f t="shared" si="14"/>
        <v>10</v>
      </c>
      <c r="W291" s="37">
        <f>IFERROR(IF(V291=0,"",ROUNDUP(V291/H291,0)*0.00937),"")</f>
        <v>1.874E-2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10</v>
      </c>
      <c r="V292" s="306">
        <f t="shared" si="14"/>
        <v>10</v>
      </c>
      <c r="W292" s="37">
        <f>IFERROR(IF(V292=0,"",ROUNDUP(V292/H292,0)*0.00937),"")</f>
        <v>1.874E-2</v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470.66666666666669</v>
      </c>
      <c r="V293" s="307">
        <f>IFERROR(V285/H285,"0")+IFERROR(V286/H286,"0")+IFERROR(V287/H287,"0")+IFERROR(V288/H288,"0")+IFERROR(V289/H289,"0")+IFERROR(V290/H290,"0")+IFERROR(V291/H291,"0")+IFERROR(V292/H292,"0")</f>
        <v>472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10.216479999999999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7020</v>
      </c>
      <c r="V294" s="307">
        <f>IFERROR(SUM(V285:V292),"0")</f>
        <v>7040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1280</v>
      </c>
      <c r="V296" s="306">
        <f>IFERROR(IF(U296="",0,CEILING((U296/$H296),1)*$H296),"")</f>
        <v>1290</v>
      </c>
      <c r="W296" s="37">
        <f>IFERROR(IF(V296=0,"",ROUNDUP(V296/H296,0)*0.02175),"")</f>
        <v>1.8704999999999998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4</v>
      </c>
      <c r="V297" s="306">
        <f>IFERROR(IF(U297="",0,CEILING((U297/$H297),1)*$H297),"")</f>
        <v>4</v>
      </c>
      <c r="W297" s="37">
        <f>IFERROR(IF(V297=0,"",ROUNDUP(V297/H297,0)*0.00937),"")</f>
        <v>9.3699999999999999E-3</v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86.333333333333329</v>
      </c>
      <c r="V298" s="307">
        <f>IFERROR(V296/H296,"0")+IFERROR(V297/H297,"0")</f>
        <v>87</v>
      </c>
      <c r="W298" s="307">
        <f>IFERROR(IF(W296="",0,W296),"0")+IFERROR(IF(W297="",0,W297),"0")</f>
        <v>1.8798699999999999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1284</v>
      </c>
      <c r="V299" s="307">
        <f>IFERROR(SUM(V296:V297),"0")</f>
        <v>1294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255</v>
      </c>
      <c r="V301" s="306">
        <f>IFERROR(IF(U301="",0,CEILING((U301/$H301),1)*$H301),"")</f>
        <v>257.39999999999998</v>
      </c>
      <c r="W301" s="37">
        <f>IFERROR(IF(V301=0,"",ROUNDUP(V301/H301,0)*0.02175),"")</f>
        <v>0.71775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32.692307692307693</v>
      </c>
      <c r="V302" s="307">
        <f>IFERROR(V301/H301,"0")</f>
        <v>33</v>
      </c>
      <c r="W302" s="307">
        <f>IFERROR(IF(W301="",0,W301),"0")</f>
        <v>0.71775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255</v>
      </c>
      <c r="V303" s="307">
        <f>IFERROR(SUM(V301:V301),"0")</f>
        <v>257.39999999999998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30</v>
      </c>
      <c r="V305" s="306">
        <f>IFERROR(IF(U305="",0,CEILING((U305/$H305),1)*$H305),"")</f>
        <v>31.2</v>
      </c>
      <c r="W305" s="37">
        <f>IFERROR(IF(V305=0,"",ROUNDUP(V305/H305,0)*0.02175),"")</f>
        <v>8.6999999999999994E-2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3.8461538461538463</v>
      </c>
      <c r="V306" s="307">
        <f>IFERROR(V305/H305,"0")</f>
        <v>4</v>
      </c>
      <c r="W306" s="307">
        <f>IFERROR(IF(W305="",0,W305),"0")</f>
        <v>8.6999999999999994E-2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30</v>
      </c>
      <c r="V307" s="307">
        <f>IFERROR(SUM(V305:V305),"0")</f>
        <v>31.2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25</v>
      </c>
      <c r="V322" s="306">
        <f>IFERROR(IF(U322="",0,CEILING((U322/$H322),1)*$H322),"")</f>
        <v>31.2</v>
      </c>
      <c r="W322" s="37">
        <f>IFERROR(IF(V322=0,"",ROUNDUP(V322/H322,0)*0.02175),"")</f>
        <v>8.6999999999999994E-2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4</v>
      </c>
      <c r="V325" s="306">
        <f>IFERROR(IF(U325="",0,CEILING((U325/$H325),1)*$H325),"")</f>
        <v>4.8</v>
      </c>
      <c r="W325" s="37">
        <f>IFERROR(IF(V325=0,"",ROUNDUP(V325/H325,0)*0.00753),"")</f>
        <v>1.506E-2</v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4.8717948717948723</v>
      </c>
      <c r="V326" s="307">
        <f>IFERROR(V322/H322,"0")+IFERROR(V323/H323,"0")+IFERROR(V324/H324,"0")+IFERROR(V325/H325,"0")</f>
        <v>6</v>
      </c>
      <c r="W326" s="307">
        <f>IFERROR(IF(W322="",0,W322),"0")+IFERROR(IF(W323="",0,W323),"0")+IFERROR(IF(W324="",0,W324),"0")+IFERROR(IF(W325="",0,W325),"0")</f>
        <v>0.10206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29</v>
      </c>
      <c r="V327" s="307">
        <f>IFERROR(SUM(V322:V325),"0")</f>
        <v>36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110</v>
      </c>
      <c r="V340" s="306">
        <f t="shared" ref="V340:V352" si="15">IFERROR(IF(U340="",0,CEILING((U340/$H340),1)*$H340),"")</f>
        <v>113.4</v>
      </c>
      <c r="W340" s="37">
        <f>IFERROR(IF(V340=0,"",ROUNDUP(V340/H340,0)*0.00753),"")</f>
        <v>0.20331000000000002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125</v>
      </c>
      <c r="V342" s="306">
        <f t="shared" si="15"/>
        <v>126</v>
      </c>
      <c r="W342" s="37">
        <f>IFERROR(IF(V342=0,"",ROUNDUP(V342/H342,0)*0.00753),"")</f>
        <v>0.22590000000000002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34.299999999999997</v>
      </c>
      <c r="V345" s="306">
        <f t="shared" si="15"/>
        <v>35.700000000000003</v>
      </c>
      <c r="W345" s="37">
        <f t="shared" si="16"/>
        <v>8.5339999999999999E-2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34.299999999999997</v>
      </c>
      <c r="V347" s="306">
        <f t="shared" si="15"/>
        <v>35.700000000000003</v>
      </c>
      <c r="W347" s="37">
        <f t="shared" si="16"/>
        <v>8.5339999999999999E-2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34.299999999999997</v>
      </c>
      <c r="V351" s="306">
        <f t="shared" si="15"/>
        <v>35.700000000000003</v>
      </c>
      <c r="W351" s="37">
        <f t="shared" si="16"/>
        <v>8.5339999999999999E-2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104.95238095238093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108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0.68523000000000001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337.90000000000003</v>
      </c>
      <c r="V354" s="307">
        <f>IFERROR(SUM(V340:V352),"0")</f>
        <v>346.5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75</v>
      </c>
      <c r="V383" s="306">
        <f t="shared" ref="V383:V389" si="17">IFERROR(IF(U383="",0,CEILING((U383/$H383),1)*$H383),"")</f>
        <v>75.600000000000009</v>
      </c>
      <c r="W383" s="37">
        <f>IFERROR(IF(V383=0,"",ROUNDUP(V383/H383,0)*0.00753),"")</f>
        <v>0.13553999999999999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17.5</v>
      </c>
      <c r="V388" s="306">
        <f t="shared" si="17"/>
        <v>18.900000000000002</v>
      </c>
      <c r="W388" s="37">
        <f>IFERROR(IF(V388=0,"",ROUNDUP(V388/H388,0)*0.00502),"")</f>
        <v>4.5179999999999998E-2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26.19047619047619</v>
      </c>
      <c r="V390" s="307">
        <f>IFERROR(V383/H383,"0")+IFERROR(V384/H384,"0")+IFERROR(V385/H385,"0")+IFERROR(V386/H386,"0")+IFERROR(V387/H387,"0")+IFERROR(V388/H388,"0")+IFERROR(V389/H389,"0")</f>
        <v>27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0.18071999999999999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92.5</v>
      </c>
      <c r="V391" s="307">
        <f>IFERROR(SUM(V383:V389),"0")</f>
        <v>94.500000000000014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55</v>
      </c>
      <c r="V403" s="306">
        <f t="shared" ref="V403:V411" si="18">IFERROR(IF(U403="",0,CEILING((U403/$H403),1)*$H403),"")</f>
        <v>58.080000000000005</v>
      </c>
      <c r="W403" s="37">
        <f>IFERROR(IF(V403=0,"",ROUNDUP(V403/H403,0)*0.01196),"")</f>
        <v>0.13156000000000001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200</v>
      </c>
      <c r="V404" s="306">
        <f t="shared" si="18"/>
        <v>200.64000000000001</v>
      </c>
      <c r="W404" s="37">
        <f>IFERROR(IF(V404=0,"",ROUNDUP(V404/H404,0)*0.01196),"")</f>
        <v>0.45448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95</v>
      </c>
      <c r="V406" s="306">
        <f t="shared" si="18"/>
        <v>95.04</v>
      </c>
      <c r="W406" s="37">
        <f>IFERROR(IF(V406=0,"",ROUNDUP(V406/H406,0)*0.01196),"")</f>
        <v>0.21528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66.287878787878782</v>
      </c>
      <c r="V412" s="307">
        <f>IFERROR(V403/H403,"0")+IFERROR(V404/H404,"0")+IFERROR(V405/H405,"0")+IFERROR(V406/H406,"0")+IFERROR(V407/H407,"0")+IFERROR(V408/H408,"0")+IFERROR(V409/H409,"0")+IFERROR(V410/H410,"0")+IFERROR(V411/H411,"0")</f>
        <v>67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0.80132000000000003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350</v>
      </c>
      <c r="V413" s="307">
        <f>IFERROR(SUM(V403:V411),"0")</f>
        <v>353.76000000000005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139</v>
      </c>
      <c r="V415" s="306">
        <f>IFERROR(IF(U415="",0,CEILING((U415/$H415),1)*$H415),"")</f>
        <v>142.56</v>
      </c>
      <c r="W415" s="37">
        <f>IFERROR(IF(V415=0,"",ROUNDUP(V415/H415,0)*0.01196),"")</f>
        <v>0.32291999999999998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26.325757575757574</v>
      </c>
      <c r="V417" s="307">
        <f>IFERROR(V415/H415,"0")+IFERROR(V416/H416,"0")</f>
        <v>27</v>
      </c>
      <c r="W417" s="307">
        <f>IFERROR(IF(W415="",0,W415),"0")+IFERROR(IF(W416="",0,W416),"0")</f>
        <v>0.32291999999999998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139</v>
      </c>
      <c r="V418" s="307">
        <f>IFERROR(SUM(V415:V416),"0")</f>
        <v>142.56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92</v>
      </c>
      <c r="V420" s="306">
        <f t="shared" ref="V420:V425" si="19">IFERROR(IF(U420="",0,CEILING((U420/$H420),1)*$H420),"")</f>
        <v>95.04</v>
      </c>
      <c r="W420" s="37">
        <f>IFERROR(IF(V420=0,"",ROUNDUP(V420/H420,0)*0.01196),"")</f>
        <v>0.21528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70</v>
      </c>
      <c r="V421" s="306">
        <f t="shared" si="19"/>
        <v>73.92</v>
      </c>
      <c r="W421" s="37">
        <f>IFERROR(IF(V421=0,"",ROUNDUP(V421/H421,0)*0.01196),"")</f>
        <v>0.16744000000000001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108</v>
      </c>
      <c r="V422" s="306">
        <f t="shared" si="19"/>
        <v>110.88000000000001</v>
      </c>
      <c r="W422" s="37">
        <f>IFERROR(IF(V422=0,"",ROUNDUP(V422/H422,0)*0.01196),"")</f>
        <v>0.25115999999999999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51.136363636363633</v>
      </c>
      <c r="V426" s="307">
        <f>IFERROR(V420/H420,"0")+IFERROR(V421/H421,"0")+IFERROR(V422/H422,"0")+IFERROR(V423/H423,"0")+IFERROR(V424/H424,"0")+IFERROR(V425/H425,"0")</f>
        <v>53</v>
      </c>
      <c r="W426" s="307">
        <f>IFERROR(IF(W420="",0,W420),"0")+IFERROR(IF(W421="",0,W421),"0")+IFERROR(IF(W422="",0,W422),"0")+IFERROR(IF(W423="",0,W423),"0")+IFERROR(IF(W424="",0,W424),"0")+IFERROR(IF(W425="",0,W425),"0")</f>
        <v>0.63388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270</v>
      </c>
      <c r="V427" s="307">
        <f>IFERROR(SUM(V420:V425),"0")</f>
        <v>279.84000000000003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180</v>
      </c>
      <c r="V437" s="306">
        <f>IFERROR(IF(U437="",0,CEILING((U437/$H437),1)*$H437),"")</f>
        <v>180</v>
      </c>
      <c r="W437" s="37">
        <f>IFERROR(IF(V437=0,"",ROUNDUP(V437/H437,0)*0.02175),"")</f>
        <v>0.32624999999999998</v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15</v>
      </c>
      <c r="V438" s="307">
        <f>IFERROR(V436/H436,"0")+IFERROR(V437/H437,"0")</f>
        <v>15</v>
      </c>
      <c r="W438" s="307">
        <f>IFERROR(IF(W436="",0,W436),"0")+IFERROR(IF(W437="",0,W437),"0")</f>
        <v>0.32624999999999998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180</v>
      </c>
      <c r="V439" s="307">
        <f>IFERROR(SUM(V436:V437),"0")</f>
        <v>180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10</v>
      </c>
      <c r="V447" s="306">
        <f>IFERROR(IF(U447="",0,CEILING((U447/$H447),1)*$H447),"")</f>
        <v>13.14</v>
      </c>
      <c r="W447" s="37">
        <f>IFERROR(IF(V447=0,"",ROUNDUP(V447/H447,0)*0.00753),"")</f>
        <v>2.2589999999999999E-2</v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2.2831050228310503</v>
      </c>
      <c r="V448" s="307">
        <f>IFERROR(V446/H446,"0")+IFERROR(V447/H447,"0")</f>
        <v>3</v>
      </c>
      <c r="W448" s="307">
        <f>IFERROR(IF(W446="",0,W446),"0")+IFERROR(IF(W447="",0,W447),"0")</f>
        <v>2.2589999999999999E-2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10</v>
      </c>
      <c r="V449" s="307">
        <f>IFERROR(SUM(V446:V447),"0")</f>
        <v>13.14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1160</v>
      </c>
      <c r="V457" s="306">
        <f>IFERROR(IF(U457="",0,CEILING((U457/$H457),1)*$H457),"")</f>
        <v>1162.2</v>
      </c>
      <c r="W457" s="37">
        <f>IFERROR(IF(V457=0,"",ROUNDUP(V457/H457,0)*0.02175),"")</f>
        <v>3.2407499999999998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148.71794871794873</v>
      </c>
      <c r="V458" s="307">
        <f>IFERROR(V457/H457,"0")</f>
        <v>149</v>
      </c>
      <c r="W458" s="307">
        <f>IFERROR(IF(W457="",0,W457),"0")</f>
        <v>3.2407499999999998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1160</v>
      </c>
      <c r="V459" s="307">
        <f>IFERROR(SUM(V457:V457),"0")</f>
        <v>1162.2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17530.025000000001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17711.030000000002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18557.654258538718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18750.217000000001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32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33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19357.654258538718</v>
      </c>
      <c r="V463" s="307">
        <f>GrossWeightTotalR+PalletQtyTotalR*25</f>
        <v>19575.217000000001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2893.5517833068602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2926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36.457540000000002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126.9</v>
      </c>
      <c r="D470" s="47">
        <f>IFERROR(V52*1,"0")+IFERROR(V53*1,"0")+IFERROR(V54*1,"0")</f>
        <v>594.90000000000009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1126.3</v>
      </c>
      <c r="F470" s="47">
        <f>IFERROR(V119*1,"0")+IFERROR(V120*1,"0")+IFERROR(V121*1,"0")+IFERROR(V122*1,"0")</f>
        <v>410.4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336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1402.1999999999998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675.03999999999985</v>
      </c>
      <c r="K470" s="47">
        <f>IFERROR(V248*1,"0")+IFERROR(V249*1,"0")+IFERROR(V250*1,"0")+IFERROR(V251*1,"0")+IFERROR(V252*1,"0")+IFERROR(V253*1,"0")+IFERROR(V254*1,"0")+IFERROR(V258*1,"0")+IFERROR(V259*1,"0")</f>
        <v>97.2</v>
      </c>
      <c r="L470" s="47">
        <f>IFERROR(V264*1,"0")+IFERROR(V265*1,"0")+IFERROR(V269*1,"0")+IFERROR(V270*1,"0")+IFERROR(V271*1,"0")+IFERROR(V275*1,"0")+IFERROR(V279*1,"0")</f>
        <v>1710.9899999999998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8622.6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36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346.5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94.500000000000014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776.16</v>
      </c>
      <c r="R470" s="47">
        <f>IFERROR(V436*1,"0")+IFERROR(V437*1,"0")+IFERROR(V441*1,"0")+IFERROR(V442*1,"0")+IFERROR(V446*1,"0")+IFERROR(V447*1,"0")+IFERROR(V451*1,"0")+IFERROR(V452*1,"0")</f>
        <v>193.14</v>
      </c>
      <c r="S470" s="47">
        <f>IFERROR(V457*1,"0")</f>
        <v>1162.2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2023-09-08T10:37:22Z</dcterms:modified>
</cp:coreProperties>
</file>