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0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W422" i="1"/>
  <c r="V422" i="1"/>
  <c r="V427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W406" i="1"/>
  <c r="V406" i="1"/>
  <c r="M406" i="1"/>
  <c r="V405" i="1"/>
  <c r="W405" i="1" s="1"/>
  <c r="M405" i="1"/>
  <c r="V404" i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U381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1" i="1" s="1"/>
  <c r="M367" i="1"/>
  <c r="U365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V360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W342" i="1"/>
  <c r="V342" i="1"/>
  <c r="M342" i="1"/>
  <c r="W341" i="1"/>
  <c r="V341" i="1"/>
  <c r="M341" i="1"/>
  <c r="V340" i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V326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V314" i="1" s="1"/>
  <c r="M310" i="1"/>
  <c r="U307" i="1"/>
  <c r="W306" i="1"/>
  <c r="V306" i="1"/>
  <c r="U306" i="1"/>
  <c r="V305" i="1"/>
  <c r="W305" i="1" s="1"/>
  <c r="M305" i="1"/>
  <c r="V303" i="1"/>
  <c r="U303" i="1"/>
  <c r="W302" i="1"/>
  <c r="V302" i="1"/>
  <c r="U302" i="1"/>
  <c r="V301" i="1"/>
  <c r="W301" i="1" s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W292" i="1"/>
  <c r="V292" i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2" i="1" s="1"/>
  <c r="M269" i="1"/>
  <c r="U267" i="1"/>
  <c r="V266" i="1"/>
  <c r="U266" i="1"/>
  <c r="V265" i="1"/>
  <c r="W265" i="1" s="1"/>
  <c r="M265" i="1"/>
  <c r="V264" i="1"/>
  <c r="M264" i="1"/>
  <c r="U261" i="1"/>
  <c r="U260" i="1"/>
  <c r="V259" i="1"/>
  <c r="W259" i="1" s="1"/>
  <c r="W260" i="1" s="1"/>
  <c r="M259" i="1"/>
  <c r="W258" i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W243" i="1"/>
  <c r="V243" i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V219" i="1"/>
  <c r="M219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W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J470" i="1" s="1"/>
  <c r="M190" i="1"/>
  <c r="U187" i="1"/>
  <c r="U186" i="1"/>
  <c r="V185" i="1"/>
  <c r="W185" i="1" s="1"/>
  <c r="W186" i="1" s="1"/>
  <c r="M185" i="1"/>
  <c r="W184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W164" i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W154" i="1" s="1"/>
  <c r="M153" i="1"/>
  <c r="W152" i="1"/>
  <c r="V152" i="1"/>
  <c r="U150" i="1"/>
  <c r="U149" i="1"/>
  <c r="V148" i="1"/>
  <c r="W148" i="1" s="1"/>
  <c r="W149" i="1" s="1"/>
  <c r="M148" i="1"/>
  <c r="W147" i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V119" i="1"/>
  <c r="F470" i="1" s="1"/>
  <c r="M119" i="1"/>
  <c r="U116" i="1"/>
  <c r="U115" i="1"/>
  <c r="V114" i="1"/>
  <c r="W114" i="1" s="1"/>
  <c r="V113" i="1"/>
  <c r="W113" i="1" s="1"/>
  <c r="M113" i="1"/>
  <c r="W112" i="1"/>
  <c r="V112" i="1"/>
  <c r="M112" i="1"/>
  <c r="V111" i="1"/>
  <c r="W111" i="1" s="1"/>
  <c r="M111" i="1"/>
  <c r="V110" i="1"/>
  <c r="V116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W99" i="1" s="1"/>
  <c r="W107" i="1" s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W88" i="1" s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M80" i="1"/>
  <c r="W79" i="1"/>
  <c r="V79" i="1"/>
  <c r="V78" i="1"/>
  <c r="W78" i="1" s="1"/>
  <c r="W84" i="1" s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W60" i="1" s="1"/>
  <c r="M60" i="1"/>
  <c r="V59" i="1"/>
  <c r="V76" i="1" s="1"/>
  <c r="M59" i="1"/>
  <c r="U56" i="1"/>
  <c r="U55" i="1"/>
  <c r="V54" i="1"/>
  <c r="W54" i="1" s="1"/>
  <c r="W53" i="1"/>
  <c r="V53" i="1"/>
  <c r="M53" i="1"/>
  <c r="V52" i="1"/>
  <c r="W52" i="1" s="1"/>
  <c r="W55" i="1" s="1"/>
  <c r="M52" i="1"/>
  <c r="U49" i="1"/>
  <c r="U48" i="1"/>
  <c r="V47" i="1"/>
  <c r="W47" i="1" s="1"/>
  <c r="M47" i="1"/>
  <c r="V46" i="1"/>
  <c r="V48" i="1" s="1"/>
  <c r="M46" i="1"/>
  <c r="U42" i="1"/>
  <c r="V41" i="1"/>
  <c r="U41" i="1"/>
  <c r="V40" i="1"/>
  <c r="W40" i="1" s="1"/>
  <c r="W41" i="1" s="1"/>
  <c r="M40" i="1"/>
  <c r="U38" i="1"/>
  <c r="V37" i="1"/>
  <c r="U37" i="1"/>
  <c r="V36" i="1"/>
  <c r="W36" i="1" s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W28" i="1" s="1"/>
  <c r="M28" i="1"/>
  <c r="W27" i="1"/>
  <c r="V27" i="1"/>
  <c r="M27" i="1"/>
  <c r="W26" i="1"/>
  <c r="V26" i="1"/>
  <c r="V32" i="1" s="1"/>
  <c r="M26" i="1"/>
  <c r="V24" i="1"/>
  <c r="U24" i="1"/>
  <c r="V23" i="1"/>
  <c r="U23" i="1"/>
  <c r="W22" i="1"/>
  <c r="W23" i="1" s="1"/>
  <c r="V22" i="1"/>
  <c r="M22" i="1"/>
  <c r="H10" i="1"/>
  <c r="A9" i="1"/>
  <c r="J9" i="1" s="1"/>
  <c r="D7" i="1"/>
  <c r="N6" i="1"/>
  <c r="M2" i="1"/>
  <c r="U460" i="1" l="1"/>
  <c r="U463" i="1"/>
  <c r="W225" i="1"/>
  <c r="W181" i="1"/>
  <c r="W205" i="1"/>
  <c r="W32" i="1"/>
  <c r="A10" i="1"/>
  <c r="B470" i="1"/>
  <c r="V461" i="1"/>
  <c r="V38" i="1"/>
  <c r="V42" i="1"/>
  <c r="V56" i="1"/>
  <c r="W87" i="1"/>
  <c r="W96" i="1" s="1"/>
  <c r="V115" i="1"/>
  <c r="V124" i="1"/>
  <c r="W143" i="1"/>
  <c r="V144" i="1"/>
  <c r="V161" i="1"/>
  <c r="V182" i="1"/>
  <c r="V226" i="1"/>
  <c r="W238" i="1"/>
  <c r="W248" i="1"/>
  <c r="W255" i="1" s="1"/>
  <c r="V260" i="1"/>
  <c r="V298" i="1"/>
  <c r="V315" i="1"/>
  <c r="V354" i="1"/>
  <c r="W340" i="1"/>
  <c r="W353" i="1" s="1"/>
  <c r="W356" i="1"/>
  <c r="W360" i="1" s="1"/>
  <c r="V365" i="1"/>
  <c r="V381" i="1"/>
  <c r="V390" i="1"/>
  <c r="W426" i="1"/>
  <c r="W424" i="1"/>
  <c r="W441" i="1"/>
  <c r="W443" i="1" s="1"/>
  <c r="D470" i="1"/>
  <c r="F9" i="1"/>
  <c r="F10" i="1"/>
  <c r="V33" i="1"/>
  <c r="V55" i="1"/>
  <c r="V85" i="1"/>
  <c r="V97" i="1"/>
  <c r="V108" i="1"/>
  <c r="V123" i="1"/>
  <c r="V206" i="1"/>
  <c r="V209" i="1"/>
  <c r="V216" i="1"/>
  <c r="V225" i="1"/>
  <c r="V232" i="1"/>
  <c r="V267" i="1"/>
  <c r="W264" i="1"/>
  <c r="W266" i="1" s="1"/>
  <c r="V273" i="1"/>
  <c r="M470" i="1"/>
  <c r="V294" i="1"/>
  <c r="V307" i="1"/>
  <c r="V327" i="1"/>
  <c r="V361" i="1"/>
  <c r="V364" i="1"/>
  <c r="V380" i="1"/>
  <c r="W404" i="1"/>
  <c r="Q470" i="1"/>
  <c r="V413" i="1"/>
  <c r="W448" i="1"/>
  <c r="V454" i="1"/>
  <c r="V453" i="1"/>
  <c r="S470" i="1"/>
  <c r="V459" i="1"/>
  <c r="W457" i="1"/>
  <c r="W458" i="1" s="1"/>
  <c r="H470" i="1"/>
  <c r="H9" i="1"/>
  <c r="U464" i="1"/>
  <c r="C470" i="1"/>
  <c r="E470" i="1"/>
  <c r="V75" i="1"/>
  <c r="V84" i="1"/>
  <c r="V107" i="1"/>
  <c r="W119" i="1"/>
  <c r="W123" i="1" s="1"/>
  <c r="G470" i="1"/>
  <c r="V132" i="1"/>
  <c r="V143" i="1"/>
  <c r="I470" i="1"/>
  <c r="V150" i="1"/>
  <c r="W157" i="1"/>
  <c r="W161" i="1" s="1"/>
  <c r="V205" i="1"/>
  <c r="W216" i="1"/>
  <c r="W232" i="1"/>
  <c r="W293" i="1"/>
  <c r="V370" i="1"/>
  <c r="W367" i="1"/>
  <c r="W370" i="1" s="1"/>
  <c r="W390" i="1"/>
  <c r="V391" i="1"/>
  <c r="V444" i="1"/>
  <c r="V462" i="1"/>
  <c r="L470" i="1"/>
  <c r="W46" i="1"/>
  <c r="W48" i="1" s="1"/>
  <c r="W465" i="1" s="1"/>
  <c r="V49" i="1"/>
  <c r="W59" i="1"/>
  <c r="W75" i="1" s="1"/>
  <c r="W110" i="1"/>
  <c r="W115" i="1" s="1"/>
  <c r="W128" i="1"/>
  <c r="W131" i="1" s="1"/>
  <c r="V131" i="1"/>
  <c r="V149" i="1"/>
  <c r="V154" i="1"/>
  <c r="V155" i="1"/>
  <c r="V181" i="1"/>
  <c r="V186" i="1"/>
  <c r="V187" i="1"/>
  <c r="V217" i="1"/>
  <c r="V233" i="1"/>
  <c r="V238" i="1"/>
  <c r="V245" i="1"/>
  <c r="V244" i="1"/>
  <c r="K470" i="1"/>
  <c r="V255" i="1"/>
  <c r="V261" i="1"/>
  <c r="W269" i="1"/>
  <c r="W272" i="1" s="1"/>
  <c r="V293" i="1"/>
  <c r="V299" i="1"/>
  <c r="N470" i="1"/>
  <c r="W310" i="1"/>
  <c r="W314" i="1" s="1"/>
  <c r="W323" i="1"/>
  <c r="W326" i="1" s="1"/>
  <c r="V353" i="1"/>
  <c r="W412" i="1"/>
  <c r="V412" i="1"/>
  <c r="R470" i="1"/>
  <c r="V438" i="1"/>
  <c r="V439" i="1"/>
  <c r="W436" i="1"/>
  <c r="W438" i="1" s="1"/>
  <c r="P470" i="1"/>
  <c r="W429" i="1"/>
  <c r="W431" i="1" s="1"/>
  <c r="W451" i="1"/>
  <c r="W453" i="1" s="1"/>
  <c r="V464" i="1" l="1"/>
  <c r="V460" i="1"/>
  <c r="V463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<sst xmlns="http://schemas.openxmlformats.org/spreadsheetml/2006/main" count="1694" uniqueCount="652">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</sst>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437" zoomScaleNormal="100" zoomScaleSheetLayoutView="100" workbookViewId="0">
      <selection activeCell="V462" sqref="V46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45180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50</v>
      </c>
      <c r="V48" s="307">
        <f>IFERROR(V46/H46,"0")+IFERROR(V47/H47,"0")</f>
        <v>50</v>
      </c>
      <c r="W48" s="307">
        <f>IFERROR(IF(W46="",0,W46),"0")+IFERROR(IF(W47="",0,W47),"0")</f>
        <v>0.3765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135</v>
      </c>
      <c r="V49" s="307">
        <f>IFERROR(SUM(V46:V47),"0")</f>
        <v>135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600</v>
      </c>
      <c r="V52" s="306">
        <f>IFERROR(IF(U52="",0,CEILING((U52/$H52),1)*$H52),"")</f>
        <v>604.80000000000007</v>
      </c>
      <c r="W52" s="37">
        <f>IFERROR(IF(V52=0,"",ROUNDUP(V52/H52,0)*0.02175),"")</f>
        <v>1.218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55.55555555555555</v>
      </c>
      <c r="V55" s="307">
        <f>IFERROR(V52/H52,"0")+IFERROR(V53/H53,"0")+IFERROR(V54/H54,"0")</f>
        <v>56</v>
      </c>
      <c r="W55" s="307">
        <f>IFERROR(IF(W52="",0,W52),"0")+IFERROR(IF(W53="",0,W53),"0")+IFERROR(IF(W54="",0,W54),"0")</f>
        <v>1.218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600</v>
      </c>
      <c r="V56" s="307">
        <f>IFERROR(SUM(V52:V54),"0")</f>
        <v>604.80000000000007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200</v>
      </c>
      <c r="V60" s="306">
        <f t="shared" si="2"/>
        <v>205.20000000000002</v>
      </c>
      <c r="W60" s="37">
        <f>IFERROR(IF(V60=0,"",ROUNDUP(V60/H60,0)*0.02175),"")</f>
        <v>0.41324999999999995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15</v>
      </c>
      <c r="V64" s="306">
        <f t="shared" si="2"/>
        <v>15</v>
      </c>
      <c r="W64" s="37">
        <f>IFERROR(IF(V64=0,"",ROUNDUP(V64/H64,0)*0.00753),"")</f>
        <v>3.7650000000000003E-2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140</v>
      </c>
      <c r="V65" s="306">
        <f t="shared" si="2"/>
        <v>140</v>
      </c>
      <c r="W65" s="37">
        <f t="shared" ref="W65:W70" si="3">IFERROR(IF(V65=0,"",ROUNDUP(V65/H65,0)*0.00937),"")</f>
        <v>0.32795000000000002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630</v>
      </c>
      <c r="V70" s="306">
        <f t="shared" si="2"/>
        <v>630</v>
      </c>
      <c r="W70" s="37">
        <f t="shared" si="3"/>
        <v>1.3118000000000001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225</v>
      </c>
      <c r="V73" s="306">
        <f t="shared" si="2"/>
        <v>225</v>
      </c>
      <c r="W73" s="37">
        <f>IFERROR(IF(V73=0,"",ROUNDUP(V73/H73,0)*0.00937),"")</f>
        <v>0.46849999999999997</v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248.51851851851853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249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2.5591500000000003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1210</v>
      </c>
      <c r="V76" s="307">
        <f>IFERROR(SUM(V59:V74),"0")</f>
        <v>1215.2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100</v>
      </c>
      <c r="V100" s="306">
        <f t="shared" si="6"/>
        <v>105.3</v>
      </c>
      <c r="W100" s="37">
        <f>IFERROR(IF(V100=0,"",ROUNDUP(V100/H100,0)*0.02175),"")</f>
        <v>0.28275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270</v>
      </c>
      <c r="V103" s="306">
        <f t="shared" si="6"/>
        <v>270</v>
      </c>
      <c r="W103" s="37">
        <f>IFERROR(IF(V103=0,"",ROUNDUP(V103/H103,0)*0.00753),"")</f>
        <v>0.753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25</v>
      </c>
      <c r="V106" s="306">
        <f t="shared" si="6"/>
        <v>27</v>
      </c>
      <c r="W106" s="37">
        <f>IFERROR(IF(V106=0,"",ROUNDUP(V106/H106,0)*0.00753),"")</f>
        <v>6.7769999999999997E-2</v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120.67901234567901</v>
      </c>
      <c r="V107" s="307">
        <f>IFERROR(V99/H99,"0")+IFERROR(V100/H100,"0")+IFERROR(V101/H101,"0")+IFERROR(V102/H102,"0")+IFERROR(V103/H103,"0")+IFERROR(V104/H104,"0")+IFERROR(V105/H105,"0")+IFERROR(V106/H106,"0")</f>
        <v>122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1.1035200000000001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395</v>
      </c>
      <c r="V108" s="307">
        <f>IFERROR(SUM(V99:V106),"0")</f>
        <v>402.3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90</v>
      </c>
      <c r="V112" s="306">
        <f>IFERROR(IF(U112="",0,CEILING((U112/$H112),1)*$H112),"")</f>
        <v>97.199999999999989</v>
      </c>
      <c r="W112" s="37">
        <f>IFERROR(IF(V112=0,"",ROUNDUP(V112/H112,0)*0.02175),"")</f>
        <v>0.26100000000000001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11.111111111111111</v>
      </c>
      <c r="V115" s="307">
        <f>IFERROR(V110/H110,"0")+IFERROR(V111/H111,"0")+IFERROR(V112/H112,"0")+IFERROR(V113/H113,"0")+IFERROR(V114/H114,"0")</f>
        <v>12</v>
      </c>
      <c r="W115" s="307">
        <f>IFERROR(IF(W110="",0,W110),"0")+IFERROR(IF(W111="",0,W111),"0")+IFERROR(IF(W112="",0,W112),"0")+IFERROR(IF(W113="",0,W113),"0")+IFERROR(IF(W114="",0,W114),"0")</f>
        <v>0.26100000000000001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90</v>
      </c>
      <c r="V116" s="307">
        <f>IFERROR(SUM(V110:V114),"0")</f>
        <v>97.199999999999989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400</v>
      </c>
      <c r="V119" s="306">
        <f>IFERROR(IF(U119="",0,CEILING((U119/$H119),1)*$H119),"")</f>
        <v>405</v>
      </c>
      <c r="W119" s="37">
        <f>IFERROR(IF(V119=0,"",ROUNDUP(V119/H119,0)*0.02175),"")</f>
        <v>1.0874999999999999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720</v>
      </c>
      <c r="V121" s="306">
        <f>IFERROR(IF(U121="",0,CEILING((U121/$H121),1)*$H121),"")</f>
        <v>720.90000000000009</v>
      </c>
      <c r="W121" s="37">
        <f>IFERROR(IF(V121=0,"",ROUNDUP(V121/H121,0)*0.00753),"")</f>
        <v>2.01051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316.04938271604937</v>
      </c>
      <c r="V123" s="307">
        <f>IFERROR(V119/H119,"0")+IFERROR(V120/H120,"0")+IFERROR(V121/H121,"0")+IFERROR(V122/H122,"0")</f>
        <v>317</v>
      </c>
      <c r="W123" s="307">
        <f>IFERROR(IF(W119="",0,W119),"0")+IFERROR(IF(W120="",0,W120),"0")+IFERROR(IF(W121="",0,W121),"0")+IFERROR(IF(W122="",0,W122),"0")</f>
        <v>3.0980099999999999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1120</v>
      </c>
      <c r="V124" s="307">
        <f>IFERROR(SUM(V119:V122),"0")</f>
        <v>1125.9000000000001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150</v>
      </c>
      <c r="V135" s="306">
        <f t="shared" ref="V135:V142" si="7">IFERROR(IF(U135="",0,CEILING((U135/$H135),1)*$H135),"")</f>
        <v>151.20000000000002</v>
      </c>
      <c r="W135" s="37">
        <f>IFERROR(IF(V135=0,"",ROUNDUP(V135/H135,0)*0.00753),"")</f>
        <v>0.27107999999999999</v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20</v>
      </c>
      <c r="V136" s="306">
        <f t="shared" si="7"/>
        <v>21</v>
      </c>
      <c r="W136" s="37">
        <f>IFERROR(IF(V136=0,"",ROUNDUP(V136/H136,0)*0.00753),"")</f>
        <v>3.7650000000000003E-2</v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105</v>
      </c>
      <c r="V138" s="306">
        <f t="shared" si="7"/>
        <v>105</v>
      </c>
      <c r="W138" s="37">
        <f>IFERROR(IF(V138=0,"",ROUNDUP(V138/H138,0)*0.00502),"")</f>
        <v>0.251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70</v>
      </c>
      <c r="V140" s="306">
        <f t="shared" si="7"/>
        <v>71.400000000000006</v>
      </c>
      <c r="W140" s="37">
        <f>IFERROR(IF(V140=0,"",ROUNDUP(V140/H140,0)*0.00502),"")</f>
        <v>0.17068</v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52.5</v>
      </c>
      <c r="V141" s="306">
        <f t="shared" si="7"/>
        <v>52.5</v>
      </c>
      <c r="W141" s="37">
        <f>IFERROR(IF(V141=0,"",ROUNDUP(V141/H141,0)*0.00502),"")</f>
        <v>0.1255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148.8095238095238</v>
      </c>
      <c r="V143" s="307">
        <f>IFERROR(V135/H135,"0")+IFERROR(V136/H136,"0")+IFERROR(V137/H137,"0")+IFERROR(V138/H138,"0")+IFERROR(V139/H139,"0")+IFERROR(V140/H140,"0")+IFERROR(V141/H141,"0")+IFERROR(V142/H142,"0")</f>
        <v>150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0.85590999999999995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397.5</v>
      </c>
      <c r="V144" s="307">
        <f>IFERROR(SUM(V135:V142),"0")</f>
        <v>401.1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50</v>
      </c>
      <c r="V157" s="306">
        <f>IFERROR(IF(U157="",0,CEILING((U157/$H157),1)*$H157),"")</f>
        <v>54</v>
      </c>
      <c r="W157" s="37">
        <f>IFERROR(IF(V157=0,"",ROUNDUP(V157/H157,0)*0.00937),"")</f>
        <v>9.3700000000000006E-2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50</v>
      </c>
      <c r="V158" s="306">
        <f>IFERROR(IF(U158="",0,CEILING((U158/$H158),1)*$H158),"")</f>
        <v>54</v>
      </c>
      <c r="W158" s="37">
        <f>IFERROR(IF(V158=0,"",ROUNDUP(V158/H158,0)*0.00937),"")</f>
        <v>9.3700000000000006E-2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80</v>
      </c>
      <c r="V159" s="306">
        <f>IFERROR(IF(U159="",0,CEILING((U159/$H159),1)*$H159),"")</f>
        <v>81</v>
      </c>
      <c r="W159" s="37">
        <f>IFERROR(IF(V159=0,"",ROUNDUP(V159/H159,0)*0.00937),"")</f>
        <v>0.14055000000000001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50</v>
      </c>
      <c r="V160" s="306">
        <f>IFERROR(IF(U160="",0,CEILING((U160/$H160),1)*$H160),"")</f>
        <v>54</v>
      </c>
      <c r="W160" s="37">
        <f>IFERROR(IF(V160=0,"",ROUNDUP(V160/H160,0)*0.00937),"")</f>
        <v>9.3700000000000006E-2</v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42.592592592592588</v>
      </c>
      <c r="V161" s="307">
        <f>IFERROR(V157/H157,"0")+IFERROR(V158/H158,"0")+IFERROR(V159/H159,"0")+IFERROR(V160/H160,"0")</f>
        <v>45</v>
      </c>
      <c r="W161" s="307">
        <f>IFERROR(IF(W157="",0,W157),"0")+IFERROR(IF(W158="",0,W158),"0")+IFERROR(IF(W159="",0,W159),"0")+IFERROR(IF(W160="",0,W160),"0")</f>
        <v>0.42165000000000002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230</v>
      </c>
      <c r="V162" s="307">
        <f>IFERROR(SUM(V157:V160),"0")</f>
        <v>243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150</v>
      </c>
      <c r="V165" s="306">
        <f t="shared" si="8"/>
        <v>156</v>
      </c>
      <c r="W165" s="37">
        <f>IFERROR(IF(V165=0,"",ROUNDUP(V165/H165,0)*0.02175),"")</f>
        <v>0.43499999999999994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360</v>
      </c>
      <c r="V170" s="306">
        <f t="shared" si="8"/>
        <v>360</v>
      </c>
      <c r="W170" s="37">
        <f>IFERROR(IF(V170=0,"",ROUNDUP(V170/H170,0)*0.00753),"")</f>
        <v>1.1294999999999999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400</v>
      </c>
      <c r="V172" s="306">
        <f t="shared" si="8"/>
        <v>400.8</v>
      </c>
      <c r="W172" s="37">
        <f>IFERROR(IF(V172=0,"",ROUNDUP(V172/H172,0)*0.00753),"")</f>
        <v>1.2575100000000001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80</v>
      </c>
      <c r="V174" s="306">
        <f t="shared" si="8"/>
        <v>81.599999999999994</v>
      </c>
      <c r="W174" s="37">
        <f t="shared" ref="W174:W180" si="9">IFERROR(IF(V174=0,"",ROUNDUP(V174/H174,0)*0.00753),"")</f>
        <v>0.25602000000000003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560</v>
      </c>
      <c r="V176" s="306">
        <f t="shared" si="8"/>
        <v>561.6</v>
      </c>
      <c r="W176" s="37">
        <f t="shared" si="9"/>
        <v>1.7620200000000001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80</v>
      </c>
      <c r="V179" s="306">
        <f t="shared" si="8"/>
        <v>81.599999999999994</v>
      </c>
      <c r="W179" s="37">
        <f t="shared" si="9"/>
        <v>0.25602000000000003</v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635.89743589743591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639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5.0960700000000001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1630</v>
      </c>
      <c r="V182" s="307">
        <f>IFERROR(SUM(V164:V180),"0")</f>
        <v>1641.6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20</v>
      </c>
      <c r="V185" s="306">
        <f>IFERROR(IF(U185="",0,CEILING((U185/$H185),1)*$H185),"")</f>
        <v>21.599999999999998</v>
      </c>
      <c r="W185" s="37">
        <f>IFERROR(IF(V185=0,"",ROUNDUP(V185/H185,0)*0.00753),"")</f>
        <v>6.7769999999999997E-2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8.3333333333333339</v>
      </c>
      <c r="V186" s="307">
        <f>IFERROR(V184/H184,"0")+IFERROR(V185/H185,"0")</f>
        <v>9</v>
      </c>
      <c r="W186" s="307">
        <f>IFERROR(IF(W184="",0,W184),"0")+IFERROR(IF(W185="",0,W185),"0")</f>
        <v>6.7769999999999997E-2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20</v>
      </c>
      <c r="V187" s="307">
        <f>IFERROR(SUM(V184:V185),"0")</f>
        <v>21.599999999999998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20</v>
      </c>
      <c r="V212" s="306">
        <f>IFERROR(IF(U212="",0,CEILING((U212/$H212),1)*$H212),"")</f>
        <v>21</v>
      </c>
      <c r="W212" s="37">
        <f>IFERROR(IF(V212=0,"",ROUNDUP(V212/H212,0)*0.00753),"")</f>
        <v>3.7650000000000003E-2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140</v>
      </c>
      <c r="V215" s="306">
        <f>IFERROR(IF(U215="",0,CEILING((U215/$H215),1)*$H215),"")</f>
        <v>140.70000000000002</v>
      </c>
      <c r="W215" s="37">
        <f>IFERROR(IF(V215=0,"",ROUNDUP(V215/H215,0)*0.00502),"")</f>
        <v>0.33634000000000003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71.428571428571416</v>
      </c>
      <c r="V216" s="307">
        <f>IFERROR(V212/H212,"0")+IFERROR(V213/H213,"0")+IFERROR(V214/H214,"0")+IFERROR(V215/H215,"0")</f>
        <v>72</v>
      </c>
      <c r="W216" s="307">
        <f>IFERROR(IF(W212="",0,W212),"0")+IFERROR(IF(W213="",0,W213),"0")+IFERROR(IF(W214="",0,W214),"0")+IFERROR(IF(W215="",0,W215),"0")</f>
        <v>0.37399000000000004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160</v>
      </c>
      <c r="V217" s="307">
        <f>IFERROR(SUM(V212:V215),"0")</f>
        <v>161.70000000000002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350</v>
      </c>
      <c r="V229" s="306">
        <f>IFERROR(IF(U229="",0,CEILING((U229/$H229),1)*$H229),"")</f>
        <v>351</v>
      </c>
      <c r="W229" s="37">
        <f>IFERROR(IF(V229=0,"",ROUNDUP(V229/H229,0)*0.02175),"")</f>
        <v>0.9787499999999999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44.871794871794876</v>
      </c>
      <c r="V232" s="307">
        <f>IFERROR(V228/H228,"0")+IFERROR(V229/H229,"0")+IFERROR(V230/H230,"0")+IFERROR(V231/H231,"0")</f>
        <v>45</v>
      </c>
      <c r="W232" s="307">
        <f>IFERROR(IF(W228="",0,W228),"0")+IFERROR(IF(W229="",0,W229),"0")+IFERROR(IF(W230="",0,W230),"0")+IFERROR(IF(W231="",0,W231),"0")</f>
        <v>0.9787499999999999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350</v>
      </c>
      <c r="V233" s="307">
        <f>IFERROR(SUM(V228:V231),"0")</f>
        <v>351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50</v>
      </c>
      <c r="V236" s="306">
        <f>IFERROR(IF(U236="",0,CEILING((U236/$H236),1)*$H236),"")</f>
        <v>51.68</v>
      </c>
      <c r="W236" s="37">
        <f>IFERROR(IF(V236=0,"",ROUNDUP(V236/H236,0)*0.00753),"")</f>
        <v>0.12801000000000001</v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16.44736842105263</v>
      </c>
      <c r="V238" s="307">
        <f>IFERROR(V235/H235,"0")+IFERROR(V236/H236,"0")+IFERROR(V237/H237,"0")</f>
        <v>17</v>
      </c>
      <c r="W238" s="307">
        <f>IFERROR(IF(W235="",0,W235),"0")+IFERROR(IF(W236="",0,W236),"0")+IFERROR(IF(W237="",0,W237),"0")</f>
        <v>0.12801000000000001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50</v>
      </c>
      <c r="V239" s="307">
        <f>IFERROR(SUM(V235:V237),"0")</f>
        <v>51.68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50</v>
      </c>
      <c r="V243" s="306">
        <f>IFERROR(IF(U243="",0,CEILING((U243/$H243),1)*$H243),"")</f>
        <v>50</v>
      </c>
      <c r="W243" s="37">
        <f>IFERROR(IF(V243=0,"",ROUNDUP(V243/H243,0)*0.00474),"")</f>
        <v>0.11850000000000001</v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25</v>
      </c>
      <c r="V244" s="307">
        <f>IFERROR(V241/H241,"0")+IFERROR(V242/H242,"0")+IFERROR(V243/H243,"0")</f>
        <v>25</v>
      </c>
      <c r="W244" s="307">
        <f>IFERROR(IF(W241="",0,W241),"0")+IFERROR(IF(W242="",0,W242),"0")+IFERROR(IF(W243="",0,W243),"0")</f>
        <v>0.11850000000000001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50</v>
      </c>
      <c r="V245" s="307">
        <f>IFERROR(SUM(V241:V243),"0")</f>
        <v>50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150</v>
      </c>
      <c r="V248" s="306">
        <f t="shared" ref="V248:V254" si="13">IFERROR(IF(U248="",0,CEILING((U248/$H248),1)*$H248),"")</f>
        <v>151.20000000000002</v>
      </c>
      <c r="W248" s="37">
        <f>IFERROR(IF(V248=0,"",ROUNDUP(V248/H248,0)*0.02175),"")</f>
        <v>0.30449999999999999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13.888888888888888</v>
      </c>
      <c r="V255" s="307">
        <f>IFERROR(V248/H248,"0")+IFERROR(V249/H249,"0")+IFERROR(V250/H250,"0")+IFERROR(V251/H251,"0")+IFERROR(V252/H252,"0")+IFERROR(V253/H253,"0")+IFERROR(V254/H254,"0")</f>
        <v>14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0.30449999999999999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150</v>
      </c>
      <c r="V256" s="307">
        <f>IFERROR(SUM(V248:V254),"0")</f>
        <v>151.20000000000002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280</v>
      </c>
      <c r="V264" s="306">
        <f>IFERROR(IF(U264="",0,CEILING((U264/$H264),1)*$H264),"")</f>
        <v>280.56</v>
      </c>
      <c r="W264" s="37">
        <f>IFERROR(IF(V264=0,"",ROUNDUP(V264/H264,0)*0.00753),"")</f>
        <v>1.2575100000000001</v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166.66666666666669</v>
      </c>
      <c r="V266" s="307">
        <f>IFERROR(V264/H264,"0")+IFERROR(V265/H265,"0")</f>
        <v>167</v>
      </c>
      <c r="W266" s="307">
        <f>IFERROR(IF(W264="",0,W264),"0")+IFERROR(IF(W265="",0,W265),"0")</f>
        <v>1.2575100000000001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280</v>
      </c>
      <c r="V267" s="307">
        <f>IFERROR(SUM(V264:V265),"0")</f>
        <v>280.56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840</v>
      </c>
      <c r="V270" s="306">
        <f>IFERROR(IF(U270="",0,CEILING((U270/$H270),1)*$H270),"")</f>
        <v>841.68</v>
      </c>
      <c r="W270" s="37">
        <f>IFERROR(IF(V270=0,"",ROUNDUP(V270/H270,0)*0.00753),"")</f>
        <v>2.5150200000000003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420</v>
      </c>
      <c r="V271" s="306">
        <f>IFERROR(IF(U271="",0,CEILING((U271/$H271),1)*$H271),"")</f>
        <v>420.84</v>
      </c>
      <c r="W271" s="37">
        <f>IFERROR(IF(V271=0,"",ROUNDUP(V271/H271,0)*0.00753),"")</f>
        <v>1.2575100000000001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500</v>
      </c>
      <c r="V272" s="307">
        <f>IFERROR(V269/H269,"0")+IFERROR(V270/H270,"0")+IFERROR(V271/H271,"0")</f>
        <v>501</v>
      </c>
      <c r="W272" s="307">
        <f>IFERROR(IF(W269="",0,W269),"0")+IFERROR(IF(W270="",0,W270),"0")+IFERROR(IF(W271="",0,W271),"0")</f>
        <v>3.7725300000000006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1260</v>
      </c>
      <c r="V273" s="307">
        <f>IFERROR(SUM(V269:V271),"0")</f>
        <v>1262.52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11.4</v>
      </c>
      <c r="V275" s="306">
        <f>IFERROR(IF(U275="",0,CEILING((U275/$H275),1)*$H275),"")</f>
        <v>11.399999999999999</v>
      </c>
      <c r="W275" s="37">
        <f>IFERROR(IF(V275=0,"",ROUNDUP(V275/H275,0)*0.00753),"")</f>
        <v>3.7650000000000003E-2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5.0000000000000009</v>
      </c>
      <c r="V276" s="307">
        <f>IFERROR(V275/H275,"0")</f>
        <v>5</v>
      </c>
      <c r="W276" s="307">
        <f>IFERROR(IF(W275="",0,W275),"0")</f>
        <v>3.7650000000000003E-2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11.4</v>
      </c>
      <c r="V277" s="307">
        <f>IFERROR(SUM(V275:V275),"0")</f>
        <v>11.399999999999999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3000</v>
      </c>
      <c r="V286" s="306">
        <f t="shared" si="14"/>
        <v>3000</v>
      </c>
      <c r="W286" s="37">
        <f>IFERROR(IF(V286=0,"",ROUNDUP(V286/H286,0)*0.02175),"")</f>
        <v>4.3499999999999996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1650</v>
      </c>
      <c r="V287" s="306">
        <f t="shared" si="14"/>
        <v>1650</v>
      </c>
      <c r="W287" s="37">
        <f>IFERROR(IF(V287=0,"",ROUNDUP(V287/H287,0)*0.02175),"")</f>
        <v>2.3924999999999996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1550</v>
      </c>
      <c r="V289" s="306">
        <f t="shared" si="14"/>
        <v>1560</v>
      </c>
      <c r="W289" s="37">
        <f>IFERROR(IF(V289=0,"",ROUNDUP(V289/H289,0)*0.02175),"")</f>
        <v>2.262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50</v>
      </c>
      <c r="V291" s="306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15</v>
      </c>
      <c r="V292" s="306">
        <f t="shared" si="14"/>
        <v>15</v>
      </c>
      <c r="W292" s="37">
        <f>IFERROR(IF(V292=0,"",ROUNDUP(V292/H292,0)*0.00937),"")</f>
        <v>2.811E-2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426.33333333333331</v>
      </c>
      <c r="V293" s="307">
        <f>IFERROR(V285/H285,"0")+IFERROR(V286/H286,"0")+IFERROR(V287/H287,"0")+IFERROR(V288/H288,"0")+IFERROR(V289/H289,"0")+IFERROR(V290/H290,"0")+IFERROR(V291/H291,"0")+IFERROR(V292/H292,"0")</f>
        <v>427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9.1263100000000001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6265</v>
      </c>
      <c r="V294" s="307">
        <f>IFERROR(SUM(V285:V292),"0")</f>
        <v>6275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1100</v>
      </c>
      <c r="V296" s="306">
        <f>IFERROR(IF(U296="",0,CEILING((U296/$H296),1)*$H296),"")</f>
        <v>1110</v>
      </c>
      <c r="W296" s="37">
        <f>IFERROR(IF(V296=0,"",ROUNDUP(V296/H296,0)*0.02175),"")</f>
        <v>1.6094999999999999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8</v>
      </c>
      <c r="V297" s="306">
        <f>IFERROR(IF(U297="",0,CEILING((U297/$H297),1)*$H297),"")</f>
        <v>8</v>
      </c>
      <c r="W297" s="37">
        <f>IFERROR(IF(V297=0,"",ROUNDUP(V297/H297,0)*0.00937),"")</f>
        <v>1.874E-2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75.333333333333329</v>
      </c>
      <c r="V298" s="307">
        <f>IFERROR(V296/H296,"0")+IFERROR(V297/H297,"0")</f>
        <v>76</v>
      </c>
      <c r="W298" s="307">
        <f>IFERROR(IF(W296="",0,W296),"0")+IFERROR(IF(W297="",0,W297),"0")</f>
        <v>1.6282399999999999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1108</v>
      </c>
      <c r="V299" s="307">
        <f>IFERROR(SUM(V296:V297),"0")</f>
        <v>1118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100</v>
      </c>
      <c r="V305" s="306">
        <f>IFERROR(IF(U305="",0,CEILING((U305/$H305),1)*$H305),"")</f>
        <v>101.39999999999999</v>
      </c>
      <c r="W305" s="37">
        <f>IFERROR(IF(V305=0,"",ROUNDUP(V305/H305,0)*0.02175),"")</f>
        <v>0.28275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12.820512820512821</v>
      </c>
      <c r="V306" s="307">
        <f>IFERROR(V305/H305,"0")</f>
        <v>13</v>
      </c>
      <c r="W306" s="307">
        <f>IFERROR(IF(W305="",0,W305),"0")</f>
        <v>0.28275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100</v>
      </c>
      <c r="V307" s="307">
        <f>IFERROR(SUM(V305:V305),"0")</f>
        <v>101.39999999999999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50</v>
      </c>
      <c r="V310" s="306">
        <f>IFERROR(IF(U310="",0,CEILING((U310/$H310),1)*$H310),"")</f>
        <v>60</v>
      </c>
      <c r="W310" s="37">
        <f>IFERROR(IF(V310=0,"",ROUNDUP(V310/H310,0)*0.02175),"")</f>
        <v>0.10874999999999999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4.166666666666667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50</v>
      </c>
      <c r="V315" s="307">
        <f>IFERROR(SUM(V310:V313),"0")</f>
        <v>60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20</v>
      </c>
      <c r="V322" s="306">
        <f>IFERROR(IF(U322="",0,CEILING((U322/$H322),1)*$H322),"")</f>
        <v>23.4</v>
      </c>
      <c r="W322" s="37">
        <f>IFERROR(IF(V322=0,"",ROUNDUP(V322/H322,0)*0.02175),"")</f>
        <v>6.5250000000000002E-2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2.5641025641025643</v>
      </c>
      <c r="V326" s="307">
        <f>IFERROR(V322/H322,"0")+IFERROR(V323/H323,"0")+IFERROR(V324/H324,"0")+IFERROR(V325/H325,"0")</f>
        <v>3</v>
      </c>
      <c r="W326" s="307">
        <f>IFERROR(IF(W322="",0,W322),"0")+IFERROR(IF(W323="",0,W323),"0")+IFERROR(IF(W324="",0,W324),"0")+IFERROR(IF(W325="",0,W325),"0")</f>
        <v>6.5250000000000002E-2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20</v>
      </c>
      <c r="V327" s="307">
        <f>IFERROR(SUM(V322:V325),"0")</f>
        <v>23.4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31.5</v>
      </c>
      <c r="V336" s="306">
        <f>IFERROR(IF(U336="",0,CEILING((U336/$H336),1)*$H336),"")</f>
        <v>32.400000000000006</v>
      </c>
      <c r="W336" s="37">
        <f>IFERROR(IF(V336=0,"",ROUNDUP(V336/H336,0)*0.00753),"")</f>
        <v>9.0359999999999996E-2</v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11.666666666666666</v>
      </c>
      <c r="V337" s="307">
        <f>IFERROR(V335/H335,"0")+IFERROR(V336/H336,"0")</f>
        <v>12.000000000000002</v>
      </c>
      <c r="W337" s="307">
        <f>IFERROR(IF(W335="",0,W335),"0")+IFERROR(IF(W336="",0,W336),"0")</f>
        <v>9.0359999999999996E-2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31.5</v>
      </c>
      <c r="V338" s="307">
        <f>IFERROR(SUM(V335:V336),"0")</f>
        <v>32.400000000000006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120</v>
      </c>
      <c r="V340" s="306">
        <f t="shared" ref="V340:V352" si="15">IFERROR(IF(U340="",0,CEILING((U340/$H340),1)*$H340),"")</f>
        <v>121.80000000000001</v>
      </c>
      <c r="W340" s="37">
        <f>IFERROR(IF(V340=0,"",ROUNDUP(V340/H340,0)*0.00753),"")</f>
        <v>0.21837000000000001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50</v>
      </c>
      <c r="V342" s="306">
        <f t="shared" si="15"/>
        <v>50.400000000000006</v>
      </c>
      <c r="W342" s="37">
        <f>IFERROR(IF(V342=0,"",ROUNDUP(V342/H342,0)*0.00753),"")</f>
        <v>9.0359999999999996E-2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105</v>
      </c>
      <c r="V345" s="306">
        <f t="shared" si="15"/>
        <v>105</v>
      </c>
      <c r="W345" s="37">
        <f t="shared" si="16"/>
        <v>0.251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70</v>
      </c>
      <c r="V347" s="306">
        <f t="shared" si="15"/>
        <v>71.400000000000006</v>
      </c>
      <c r="W347" s="37">
        <f t="shared" si="16"/>
        <v>0.17068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105</v>
      </c>
      <c r="V351" s="306">
        <f t="shared" si="15"/>
        <v>105</v>
      </c>
      <c r="W351" s="37">
        <f t="shared" si="16"/>
        <v>0.251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173.8095238095238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175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0.98141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450</v>
      </c>
      <c r="V354" s="307">
        <f>IFERROR(SUM(V340:V352),"0")</f>
        <v>453.6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5</v>
      </c>
      <c r="V370" s="307">
        <f>IFERROR(V367/H367,"0")+IFERROR(V368/H368,"0")+IFERROR(V369/H369,"0")</f>
        <v>5</v>
      </c>
      <c r="W370" s="307">
        <f>IFERROR(IF(W367="",0,W367),"0")+IFERROR(IF(W368="",0,W368),"0")+IFERROR(IF(W369="",0,W369),"0")</f>
        <v>1.745E-2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3</v>
      </c>
      <c r="V371" s="307">
        <f>IFERROR(SUM(V367:V369),"0")</f>
        <v>3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6.5</v>
      </c>
      <c r="V373" s="306">
        <f>IFERROR(IF(U373="",0,CEILING((U373/$H373),1)*$H373),"")</f>
        <v>6.5</v>
      </c>
      <c r="W373" s="37">
        <f>IFERROR(IF(V373=0,"",ROUNDUP(V373/H373,0)*0.00673),"")</f>
        <v>3.3649999999999999E-2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5</v>
      </c>
      <c r="V374" s="307">
        <f>IFERROR(V373/H373,"0")</f>
        <v>5</v>
      </c>
      <c r="W374" s="307">
        <f>IFERROR(IF(W373="",0,W373),"0")</f>
        <v>3.3649999999999999E-2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6.5</v>
      </c>
      <c r="V375" s="307">
        <f>IFERROR(SUM(V373:V373),"0")</f>
        <v>6.5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250</v>
      </c>
      <c r="V383" s="306">
        <f t="shared" ref="V383:V389" si="17">IFERROR(IF(U383="",0,CEILING((U383/$H383),1)*$H383),"")</f>
        <v>252</v>
      </c>
      <c r="W383" s="37">
        <f>IFERROR(IF(V383=0,"",ROUNDUP(V383/H383,0)*0.00753),"")</f>
        <v>0.45180000000000003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35</v>
      </c>
      <c r="V388" s="306">
        <f t="shared" si="17"/>
        <v>35.700000000000003</v>
      </c>
      <c r="W388" s="37">
        <f>IFERROR(IF(V388=0,"",ROUNDUP(V388/H388,0)*0.00502),"")</f>
        <v>8.5339999999999999E-2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76.190476190476176</v>
      </c>
      <c r="V390" s="307">
        <f>IFERROR(V383/H383,"0")+IFERROR(V384/H384,"0")+IFERROR(V385/H385,"0")+IFERROR(V386/H386,"0")+IFERROR(V387/H387,"0")+IFERROR(V388/H388,"0")+IFERROR(V389/H389,"0")</f>
        <v>77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0.53714000000000006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285</v>
      </c>
      <c r="V391" s="307">
        <f>IFERROR(SUM(V383:V389),"0")</f>
        <v>287.7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6.5</v>
      </c>
      <c r="V397" s="306">
        <f>IFERROR(IF(U397="",0,CEILING((U397/$H397),1)*$H397),"")</f>
        <v>6.5</v>
      </c>
      <c r="W397" s="37">
        <f>IFERROR(IF(V397=0,"",ROUNDUP(V397/H397,0)*0.00673),"")</f>
        <v>3.3649999999999999E-2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5</v>
      </c>
      <c r="V398" s="307">
        <f>IFERROR(V397/H397,"0")</f>
        <v>5</v>
      </c>
      <c r="W398" s="307">
        <f>IFERROR(IF(W397="",0,W397),"0")</f>
        <v>3.3649999999999999E-2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6.5</v>
      </c>
      <c r="V399" s="307">
        <f>IFERROR(SUM(V397:V397),"0")</f>
        <v>6.5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200</v>
      </c>
      <c r="V403" s="306">
        <f t="shared" ref="V403:V411" si="18">IFERROR(IF(U403="",0,CEILING((U403/$H403),1)*$H403),"")</f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150</v>
      </c>
      <c r="V406" s="306">
        <f t="shared" si="18"/>
        <v>153.12</v>
      </c>
      <c r="W406" s="37">
        <f>IFERROR(IF(V406=0,"",ROUNDUP(V406/H406,0)*0.01196),"")</f>
        <v>0.34683999999999998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18</v>
      </c>
      <c r="V407" s="306">
        <f t="shared" si="18"/>
        <v>18</v>
      </c>
      <c r="W407" s="37">
        <f>IFERROR(IF(V407=0,"",ROUNDUP(V407/H407,0)*0.00937),"")</f>
        <v>4.6850000000000003E-2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12</v>
      </c>
      <c r="V411" s="306">
        <f t="shared" si="18"/>
        <v>14.4</v>
      </c>
      <c r="W411" s="37">
        <f>IFERROR(IF(V411=0,"",ROUNDUP(V411/H411,0)*0.00937),"")</f>
        <v>3.7479999999999999E-2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74.62121212121211</v>
      </c>
      <c r="V412" s="307">
        <f>IFERROR(V403/H403,"0")+IFERROR(V404/H404,"0")+IFERROR(V405/H405,"0")+IFERROR(V406/H406,"0")+IFERROR(V407/H407,"0")+IFERROR(V408/H408,"0")+IFERROR(V409/H409,"0")+IFERROR(V410/H410,"0")+IFERROR(V411/H411,"0")</f>
        <v>76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0.88565000000000005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380</v>
      </c>
      <c r="V413" s="307">
        <f>IFERROR(SUM(V403:V411),"0")</f>
        <v>386.15999999999997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150</v>
      </c>
      <c r="V420" s="306">
        <f t="shared" ref="V420:V425" si="19">IFERROR(IF(U420="",0,CEILING((U420/$H420),1)*$H420),"")</f>
        <v>153.12</v>
      </c>
      <c r="W420" s="37">
        <f>IFERROR(IF(V420=0,"",ROUNDUP(V420/H420,0)*0.01196),"")</f>
        <v>0.34683999999999998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120</v>
      </c>
      <c r="V421" s="306">
        <f t="shared" si="19"/>
        <v>121.44000000000001</v>
      </c>
      <c r="W421" s="37">
        <f>IFERROR(IF(V421=0,"",ROUNDUP(V421/H421,0)*0.01196),"")</f>
        <v>0.27507999999999999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150</v>
      </c>
      <c r="V422" s="306">
        <f t="shared" si="19"/>
        <v>153.12</v>
      </c>
      <c r="W422" s="37">
        <f>IFERROR(IF(V422=0,"",ROUNDUP(V422/H422,0)*0.01196),"")</f>
        <v>0.34683999999999998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79.545454545454533</v>
      </c>
      <c r="V426" s="307">
        <f>IFERROR(V420/H420,"0")+IFERROR(V421/H421,"0")+IFERROR(V422/H422,"0")+IFERROR(V423/H423,"0")+IFERROR(V424/H424,"0")+IFERROR(V425/H425,"0")</f>
        <v>81</v>
      </c>
      <c r="W426" s="307">
        <f>IFERROR(IF(W420="",0,W420),"0")+IFERROR(IF(W421="",0,W421),"0")+IFERROR(IF(W422="",0,W422),"0")+IFERROR(IF(W423="",0,W423),"0")+IFERROR(IF(W424="",0,W424),"0")+IFERROR(IF(W425="",0,W425),"0")</f>
        <v>0.96876000000000007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420</v>
      </c>
      <c r="V427" s="307">
        <f>IFERROR(SUM(V420:V425),"0")</f>
        <v>427.68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300</v>
      </c>
      <c r="V457" s="306">
        <f>IFERROR(IF(U457="",0,CEILING((U457/$H457),1)*$H457),"")</f>
        <v>304.2</v>
      </c>
      <c r="W457" s="37">
        <f>IFERROR(IF(V457=0,"",ROUNDUP(V457/H457,0)*0.02175),"")</f>
        <v>0.84824999999999995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38.46153846153846</v>
      </c>
      <c r="V458" s="307">
        <f>IFERROR(V457/H457,"0")</f>
        <v>39</v>
      </c>
      <c r="W458" s="307">
        <f>IFERROR(IF(W457="",0,W457),"0")</f>
        <v>0.84824999999999995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300</v>
      </c>
      <c r="V459" s="307">
        <f>IFERROR(SUM(V457:V457),"0")</f>
        <v>304.2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17667.400000000001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17796.62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18813.463611846244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18950.536000000007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33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34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19638.463611846244</v>
      </c>
      <c r="V463" s="307">
        <f>GrossWeightTotalR+PalletQtyTotalR*25</f>
        <v>19800.536000000007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3495.3019706089881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3518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37.881329999999991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135</v>
      </c>
      <c r="D470" s="47">
        <f>IFERROR(V52*1,"0")+IFERROR(V53*1,"0")+IFERROR(V54*1,"0")</f>
        <v>604.80000000000007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1714.7</v>
      </c>
      <c r="F470" s="47">
        <f>IFERROR(V119*1,"0")+IFERROR(V120*1,"0")+IFERROR(V121*1,"0")+IFERROR(V122*1,"0")</f>
        <v>1125.9000000000001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401.1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1906.1999999999998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614.38</v>
      </c>
      <c r="K470" s="47">
        <f>IFERROR(V248*1,"0")+IFERROR(V249*1,"0")+IFERROR(V250*1,"0")+IFERROR(V251*1,"0")+IFERROR(V252*1,"0")+IFERROR(V253*1,"0")+IFERROR(V254*1,"0")+IFERROR(V258*1,"0")+IFERROR(V259*1,"0")</f>
        <v>151.20000000000002</v>
      </c>
      <c r="L470" s="47">
        <f>IFERROR(V264*1,"0")+IFERROR(V265*1,"0")+IFERROR(V269*1,"0")+IFERROR(V270*1,"0")+IFERROR(V271*1,"0")+IFERROR(V275*1,"0")+IFERROR(V279*1,"0")</f>
        <v>1554.48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7494.4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83.4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495.5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297.2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914.16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304.2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2023-09-08T10:32:53Z</dcterms:modified>
</cp:coreProperties>
</file>