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3" i="1" l="1"/>
  <c r="U462" i="1"/>
  <c r="U461" i="1"/>
  <c r="U459" i="1"/>
  <c r="V458" i="1"/>
  <c r="U458" i="1"/>
  <c r="V457" i="1"/>
  <c r="M457" i="1"/>
  <c r="U454" i="1"/>
  <c r="U453" i="1"/>
  <c r="W452" i="1"/>
  <c r="V452" i="1"/>
  <c r="M452" i="1"/>
  <c r="V451" i="1"/>
  <c r="M451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W436" i="1"/>
  <c r="V436" i="1"/>
  <c r="M436" i="1"/>
  <c r="U432" i="1"/>
  <c r="U431" i="1"/>
  <c r="V430" i="1"/>
  <c r="W430" i="1" s="1"/>
  <c r="M430" i="1"/>
  <c r="V429" i="1"/>
  <c r="M429" i="1"/>
  <c r="V427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W420" i="1" s="1"/>
  <c r="W426" i="1" s="1"/>
  <c r="M420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W385" i="1"/>
  <c r="V385" i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V371" i="1"/>
  <c r="U371" i="1"/>
  <c r="U370" i="1"/>
  <c r="W369" i="1"/>
  <c r="V369" i="1"/>
  <c r="M369" i="1"/>
  <c r="W368" i="1"/>
  <c r="V368" i="1"/>
  <c r="M368" i="1"/>
  <c r="V367" i="1"/>
  <c r="M367" i="1"/>
  <c r="V365" i="1"/>
  <c r="U365" i="1"/>
  <c r="W364" i="1"/>
  <c r="V364" i="1"/>
  <c r="U364" i="1"/>
  <c r="V363" i="1"/>
  <c r="W363" i="1" s="1"/>
  <c r="M363" i="1"/>
  <c r="V361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V356" i="1"/>
  <c r="M356" i="1"/>
  <c r="U354" i="1"/>
  <c r="U353" i="1"/>
  <c r="W352" i="1"/>
  <c r="V352" i="1"/>
  <c r="W351" i="1"/>
  <c r="V351" i="1"/>
  <c r="M351" i="1"/>
  <c r="W350" i="1"/>
  <c r="V350" i="1"/>
  <c r="M350" i="1"/>
  <c r="W349" i="1"/>
  <c r="V349" i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V327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M318" i="1"/>
  <c r="W317" i="1"/>
  <c r="V317" i="1"/>
  <c r="M317" i="1"/>
  <c r="U315" i="1"/>
  <c r="U314" i="1"/>
  <c r="W313" i="1"/>
  <c r="V313" i="1"/>
  <c r="M313" i="1"/>
  <c r="V312" i="1"/>
  <c r="W312" i="1" s="1"/>
  <c r="M312" i="1"/>
  <c r="V311" i="1"/>
  <c r="V315" i="1" s="1"/>
  <c r="M311" i="1"/>
  <c r="V310" i="1"/>
  <c r="M310" i="1"/>
  <c r="V307" i="1"/>
  <c r="U307" i="1"/>
  <c r="U306" i="1"/>
  <c r="V305" i="1"/>
  <c r="M305" i="1"/>
  <c r="U303" i="1"/>
  <c r="U302" i="1"/>
  <c r="V301" i="1"/>
  <c r="M301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M269" i="1"/>
  <c r="U267" i="1"/>
  <c r="U266" i="1"/>
  <c r="W265" i="1"/>
  <c r="V265" i="1"/>
  <c r="M265" i="1"/>
  <c r="V264" i="1"/>
  <c r="M264" i="1"/>
  <c r="U261" i="1"/>
  <c r="W260" i="1"/>
  <c r="V260" i="1"/>
  <c r="U260" i="1"/>
  <c r="V259" i="1"/>
  <c r="W259" i="1" s="1"/>
  <c r="M259" i="1"/>
  <c r="W258" i="1"/>
  <c r="V258" i="1"/>
  <c r="M258" i="1"/>
  <c r="V256" i="1"/>
  <c r="U256" i="1"/>
  <c r="U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V236" i="1"/>
  <c r="W236" i="1" s="1"/>
  <c r="V235" i="1"/>
  <c r="U233" i="1"/>
  <c r="V232" i="1"/>
  <c r="U232" i="1"/>
  <c r="W231" i="1"/>
  <c r="V231" i="1"/>
  <c r="M231" i="1"/>
  <c r="W230" i="1"/>
  <c r="V230" i="1"/>
  <c r="M230" i="1"/>
  <c r="W229" i="1"/>
  <c r="V229" i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V216" i="1"/>
  <c r="U216" i="1"/>
  <c r="W215" i="1"/>
  <c r="V215" i="1"/>
  <c r="M215" i="1"/>
  <c r="W214" i="1"/>
  <c r="V214" i="1"/>
  <c r="M214" i="1"/>
  <c r="W213" i="1"/>
  <c r="V213" i="1"/>
  <c r="M213" i="1"/>
  <c r="V212" i="1"/>
  <c r="W212" i="1" s="1"/>
  <c r="M212" i="1"/>
  <c r="V210" i="1"/>
  <c r="U210" i="1"/>
  <c r="W209" i="1"/>
  <c r="V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W181" i="1" s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M153" i="1"/>
  <c r="W152" i="1"/>
  <c r="W154" i="1" s="1"/>
  <c r="V152" i="1"/>
  <c r="U150" i="1"/>
  <c r="U149" i="1"/>
  <c r="V148" i="1"/>
  <c r="M148" i="1"/>
  <c r="W147" i="1"/>
  <c r="V147" i="1"/>
  <c r="M147" i="1"/>
  <c r="U144" i="1"/>
  <c r="V143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V144" i="1" s="1"/>
  <c r="M135" i="1"/>
  <c r="U132" i="1"/>
  <c r="U131" i="1"/>
  <c r="V130" i="1"/>
  <c r="W130" i="1" s="1"/>
  <c r="M130" i="1"/>
  <c r="W129" i="1"/>
  <c r="V129" i="1"/>
  <c r="M129" i="1"/>
  <c r="V128" i="1"/>
  <c r="V132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W119" i="1"/>
  <c r="W123" i="1" s="1"/>
  <c r="V119" i="1"/>
  <c r="V123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107" i="1" s="1"/>
  <c r="V99" i="1"/>
  <c r="W99" i="1" s="1"/>
  <c r="U97" i="1"/>
  <c r="U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V96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M80" i="1"/>
  <c r="V79" i="1"/>
  <c r="W79" i="1" s="1"/>
  <c r="V78" i="1"/>
  <c r="W78" i="1" s="1"/>
  <c r="U76" i="1"/>
  <c r="U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W61" i="1"/>
  <c r="V61" i="1"/>
  <c r="M61" i="1"/>
  <c r="W60" i="1"/>
  <c r="V60" i="1"/>
  <c r="M60" i="1"/>
  <c r="V59" i="1"/>
  <c r="V76" i="1" s="1"/>
  <c r="M59" i="1"/>
  <c r="U56" i="1"/>
  <c r="U55" i="1"/>
  <c r="V54" i="1"/>
  <c r="W54" i="1" s="1"/>
  <c r="W53" i="1"/>
  <c r="V53" i="1"/>
  <c r="M53" i="1"/>
  <c r="V52" i="1"/>
  <c r="V55" i="1" s="1"/>
  <c r="M52" i="1"/>
  <c r="U49" i="1"/>
  <c r="V48" i="1"/>
  <c r="U48" i="1"/>
  <c r="W47" i="1"/>
  <c r="V47" i="1"/>
  <c r="M47" i="1"/>
  <c r="V46" i="1"/>
  <c r="M46" i="1"/>
  <c r="U42" i="1"/>
  <c r="U41" i="1"/>
  <c r="V40" i="1"/>
  <c r="W40" i="1" s="1"/>
  <c r="W41" i="1" s="1"/>
  <c r="M40" i="1"/>
  <c r="V38" i="1"/>
  <c r="U38" i="1"/>
  <c r="W37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V27" i="1"/>
  <c r="V32" i="1" s="1"/>
  <c r="M27" i="1"/>
  <c r="W26" i="1"/>
  <c r="V26" i="1"/>
  <c r="M26" i="1"/>
  <c r="V24" i="1"/>
  <c r="U24" i="1"/>
  <c r="U460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V33" i="1" l="1"/>
  <c r="V85" i="1"/>
  <c r="V462" i="1"/>
  <c r="V75" i="1"/>
  <c r="V206" i="1"/>
  <c r="W301" i="1"/>
  <c r="W302" i="1" s="1"/>
  <c r="V302" i="1"/>
  <c r="V303" i="1"/>
  <c r="A10" i="1"/>
  <c r="B470" i="1"/>
  <c r="V461" i="1"/>
  <c r="W27" i="1"/>
  <c r="V42" i="1"/>
  <c r="W52" i="1"/>
  <c r="W55" i="1" s="1"/>
  <c r="V97" i="1"/>
  <c r="V108" i="1"/>
  <c r="W111" i="1"/>
  <c r="V124" i="1"/>
  <c r="W157" i="1"/>
  <c r="W161" i="1" s="1"/>
  <c r="J470" i="1"/>
  <c r="V205" i="1"/>
  <c r="W190" i="1"/>
  <c r="W205" i="1" s="1"/>
  <c r="V225" i="1"/>
  <c r="W286" i="1"/>
  <c r="V293" i="1"/>
  <c r="M470" i="1"/>
  <c r="V294" i="1"/>
  <c r="W305" i="1"/>
  <c r="W306" i="1" s="1"/>
  <c r="V306" i="1"/>
  <c r="W336" i="1"/>
  <c r="W337" i="1" s="1"/>
  <c r="V337" i="1"/>
  <c r="V338" i="1"/>
  <c r="W438" i="1"/>
  <c r="F9" i="1"/>
  <c r="F10" i="1"/>
  <c r="W32" i="1"/>
  <c r="W465" i="1" s="1"/>
  <c r="V41" i="1"/>
  <c r="V464" i="1" s="1"/>
  <c r="V56" i="1"/>
  <c r="V84" i="1"/>
  <c r="W107" i="1"/>
  <c r="V116" i="1"/>
  <c r="W110" i="1"/>
  <c r="W115" i="1" s="1"/>
  <c r="W235" i="1"/>
  <c r="W238" i="1" s="1"/>
  <c r="V238" i="1"/>
  <c r="V272" i="1"/>
  <c r="V273" i="1"/>
  <c r="W318" i="1"/>
  <c r="W319" i="1" s="1"/>
  <c r="V319" i="1"/>
  <c r="V320" i="1"/>
  <c r="V354" i="1"/>
  <c r="W340" i="1"/>
  <c r="W353" i="1" s="1"/>
  <c r="V353" i="1"/>
  <c r="W360" i="1"/>
  <c r="D470" i="1"/>
  <c r="W59" i="1"/>
  <c r="W75" i="1" s="1"/>
  <c r="E470" i="1"/>
  <c r="V314" i="1"/>
  <c r="W311" i="1"/>
  <c r="U464" i="1"/>
  <c r="C470" i="1"/>
  <c r="V49" i="1"/>
  <c r="V460" i="1" s="1"/>
  <c r="W46" i="1"/>
  <c r="W48" i="1" s="1"/>
  <c r="W84" i="1"/>
  <c r="W96" i="1"/>
  <c r="F470" i="1"/>
  <c r="G470" i="1"/>
  <c r="V131" i="1"/>
  <c r="W128" i="1"/>
  <c r="W131" i="1" s="1"/>
  <c r="W135" i="1"/>
  <c r="W143" i="1" s="1"/>
  <c r="H470" i="1"/>
  <c r="W148" i="1"/>
  <c r="W149" i="1" s="1"/>
  <c r="I470" i="1"/>
  <c r="V149" i="1"/>
  <c r="V150" i="1"/>
  <c r="V161" i="1"/>
  <c r="V182" i="1"/>
  <c r="V181" i="1"/>
  <c r="V226" i="1"/>
  <c r="W255" i="1"/>
  <c r="V267" i="1"/>
  <c r="W264" i="1"/>
  <c r="W266" i="1" s="1"/>
  <c r="V266" i="1"/>
  <c r="W322" i="1"/>
  <c r="W326" i="1" s="1"/>
  <c r="V326" i="1"/>
  <c r="V390" i="1"/>
  <c r="L470" i="1"/>
  <c r="V413" i="1"/>
  <c r="V426" i="1"/>
  <c r="V444" i="1"/>
  <c r="V454" i="1"/>
  <c r="W451" i="1"/>
  <c r="W453" i="1" s="1"/>
  <c r="W216" i="1"/>
  <c r="W232" i="1"/>
  <c r="W293" i="1"/>
  <c r="O470" i="1"/>
  <c r="V360" i="1"/>
  <c r="V370" i="1"/>
  <c r="W367" i="1"/>
  <c r="W370" i="1" s="1"/>
  <c r="W390" i="1"/>
  <c r="V391" i="1"/>
  <c r="V432" i="1"/>
  <c r="W429" i="1"/>
  <c r="W431" i="1" s="1"/>
  <c r="W441" i="1"/>
  <c r="W443" i="1" s="1"/>
  <c r="V453" i="1"/>
  <c r="S470" i="1"/>
  <c r="V459" i="1"/>
  <c r="P470" i="1"/>
  <c r="V154" i="1"/>
  <c r="V155" i="1"/>
  <c r="V186" i="1"/>
  <c r="V187" i="1"/>
  <c r="V217" i="1"/>
  <c r="V233" i="1"/>
  <c r="V245" i="1"/>
  <c r="V244" i="1"/>
  <c r="K470" i="1"/>
  <c r="V255" i="1"/>
  <c r="V261" i="1"/>
  <c r="W269" i="1"/>
  <c r="W272" i="1" s="1"/>
  <c r="V299" i="1"/>
  <c r="N470" i="1"/>
  <c r="W310" i="1"/>
  <c r="W314" i="1" s="1"/>
  <c r="W412" i="1"/>
  <c r="V412" i="1"/>
  <c r="V418" i="1"/>
  <c r="V431" i="1"/>
  <c r="R470" i="1"/>
  <c r="V438" i="1"/>
  <c r="V439" i="1"/>
  <c r="V449" i="1"/>
  <c r="W457" i="1"/>
  <c r="W458" i="1" s="1"/>
  <c r="Q470" i="1"/>
  <c r="V463" i="1" l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<sst xmlns="http://schemas.openxmlformats.org/spreadsheetml/2006/main" count="1694" uniqueCount="652">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</sst>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45181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100</v>
      </c>
      <c r="V46" s="306">
        <f>IFERROR(IF(U46="",0,CEILING((U46/$H46),1)*$H46),"")</f>
        <v>108</v>
      </c>
      <c r="W46" s="37">
        <f>IFERROR(IF(V46=0,"",ROUNDUP(V46/H46,0)*0.02175),"")</f>
        <v>0.21749999999999997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112.5</v>
      </c>
      <c r="V47" s="306">
        <f>IFERROR(IF(U47="",0,CEILING((U47/$H47),1)*$H47),"")</f>
        <v>113.4</v>
      </c>
      <c r="W47" s="37">
        <f>IFERROR(IF(V47=0,"",ROUNDUP(V47/H47,0)*0.00753),"")</f>
        <v>0.31625999999999999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50.925925925925924</v>
      </c>
      <c r="V48" s="307">
        <f>IFERROR(V46/H46,"0")+IFERROR(V47/H47,"0")</f>
        <v>52</v>
      </c>
      <c r="W48" s="307">
        <f>IFERROR(IF(W46="",0,W46),"0")+IFERROR(IF(W47="",0,W47),"0")</f>
        <v>0.53376000000000001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212.5</v>
      </c>
      <c r="V49" s="307">
        <f>IFERROR(SUM(V46:V47),"0")</f>
        <v>221.4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500</v>
      </c>
      <c r="V52" s="306">
        <f>IFERROR(IF(U52="",0,CEILING((U52/$H52),1)*$H52),"")</f>
        <v>507.6</v>
      </c>
      <c r="W52" s="37">
        <f>IFERROR(IF(V52=0,"",ROUNDUP(V52/H52,0)*0.02175),"")</f>
        <v>1.0222499999999999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450</v>
      </c>
      <c r="V53" s="306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146.2962962962963</v>
      </c>
      <c r="V55" s="307">
        <f>IFERROR(V52/H52,"0")+IFERROR(V53/H53,"0")+IFERROR(V54/H54,"0")</f>
        <v>147</v>
      </c>
      <c r="W55" s="307">
        <f>IFERROR(IF(W52="",0,W52),"0")+IFERROR(IF(W53="",0,W53),"0")+IFERROR(IF(W54="",0,W54),"0")</f>
        <v>1.9592499999999999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950</v>
      </c>
      <c r="V56" s="307">
        <f>IFERROR(SUM(V52:V54),"0")</f>
        <v>957.6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20</v>
      </c>
      <c r="V59" s="306">
        <f t="shared" ref="V59:V74" si="2">IFERROR(IF(U59="",0,CEILING((U59/$H59),1)*$H59),"")</f>
        <v>21.6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200</v>
      </c>
      <c r="V60" s="306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150</v>
      </c>
      <c r="V61" s="306">
        <f t="shared" si="2"/>
        <v>151.20000000000002</v>
      </c>
      <c r="W61" s="37">
        <f>IFERROR(IF(V61=0,"",ROUNDUP(V61/H61,0)*0.02175),"")</f>
        <v>0.30449999999999999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15</v>
      </c>
      <c r="V64" s="306">
        <f t="shared" si="2"/>
        <v>15</v>
      </c>
      <c r="W64" s="37">
        <f>IFERROR(IF(V64=0,"",ROUNDUP(V64/H64,0)*0.00753),"")</f>
        <v>3.7650000000000003E-2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100</v>
      </c>
      <c r="V65" s="306">
        <f t="shared" si="2"/>
        <v>100</v>
      </c>
      <c r="W65" s="37">
        <f t="shared" ref="W65:W70" si="3">IFERROR(IF(V65=0,"",ROUNDUP(V65/H65,0)*0.00937),"")</f>
        <v>0.23424999999999999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585</v>
      </c>
      <c r="V70" s="306">
        <f t="shared" si="2"/>
        <v>585</v>
      </c>
      <c r="W70" s="37">
        <f t="shared" si="3"/>
        <v>1.2181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90</v>
      </c>
      <c r="V71" s="306">
        <f t="shared" si="2"/>
        <v>91.800000000000011</v>
      </c>
      <c r="W71" s="37">
        <f>IFERROR(IF(V71=0,"",ROUNDUP(V71/H71,0)*0.00753),"")</f>
        <v>0.25602000000000003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225</v>
      </c>
      <c r="V73" s="306">
        <f t="shared" si="2"/>
        <v>225</v>
      </c>
      <c r="W73" s="37">
        <f>IFERROR(IF(V73=0,"",ROUNDUP(V73/H73,0)*0.00937),"")</f>
        <v>0.46849999999999997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277.59259259259261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279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2.9757699999999998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1385</v>
      </c>
      <c r="V76" s="307">
        <f>IFERROR(SUM(V59:V74),"0")</f>
        <v>1394.8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150</v>
      </c>
      <c r="V100" s="306">
        <f t="shared" si="6"/>
        <v>153.9</v>
      </c>
      <c r="W100" s="37">
        <f>IFERROR(IF(V100=0,"",ROUNDUP(V100/H100,0)*0.02175),"")</f>
        <v>0.41324999999999995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70</v>
      </c>
      <c r="V101" s="306">
        <f t="shared" si="6"/>
        <v>72.899999999999991</v>
      </c>
      <c r="W101" s="37">
        <f>IFERROR(IF(V101=0,"",ROUNDUP(V101/H101,0)*0.02175),"")</f>
        <v>0.19574999999999998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405</v>
      </c>
      <c r="V103" s="306">
        <f t="shared" si="6"/>
        <v>405</v>
      </c>
      <c r="W103" s="37">
        <f>IFERROR(IF(V103=0,"",ROUNDUP(V103/H103,0)*0.00753),"")</f>
        <v>1.1294999999999999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25</v>
      </c>
      <c r="V106" s="306">
        <f t="shared" si="6"/>
        <v>27</v>
      </c>
      <c r="W106" s="37">
        <f>IFERROR(IF(V106=0,"",ROUNDUP(V106/H106,0)*0.00753),"")</f>
        <v>6.7769999999999997E-2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185.49382716049385</v>
      </c>
      <c r="V107" s="307">
        <f>IFERROR(V99/H99,"0")+IFERROR(V100/H100,"0")+IFERROR(V101/H101,"0")+IFERROR(V102/H102,"0")+IFERROR(V103/H103,"0")+IFERROR(V104/H104,"0")+IFERROR(V105/H105,"0")+IFERROR(V106/H106,"0")</f>
        <v>187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1.80627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650</v>
      </c>
      <c r="V108" s="307">
        <f>IFERROR(SUM(V99:V106),"0")</f>
        <v>658.8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70</v>
      </c>
      <c r="V112" s="306">
        <f>IFERROR(IF(U112="",0,CEILING((U112/$H112),1)*$H112),"")</f>
        <v>72.899999999999991</v>
      </c>
      <c r="W112" s="37">
        <f>IFERROR(IF(V112=0,"",ROUNDUP(V112/H112,0)*0.02175),"")</f>
        <v>0.19574999999999998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8.6419753086419764</v>
      </c>
      <c r="V115" s="307">
        <f>IFERROR(V110/H110,"0")+IFERROR(V111/H111,"0")+IFERROR(V112/H112,"0")+IFERROR(V113/H113,"0")+IFERROR(V114/H114,"0")</f>
        <v>9</v>
      </c>
      <c r="W115" s="307">
        <f>IFERROR(IF(W110="",0,W110),"0")+IFERROR(IF(W111="",0,W111),"0")+IFERROR(IF(W112="",0,W112),"0")+IFERROR(IF(W113="",0,W113),"0")+IFERROR(IF(W114="",0,W114),"0")</f>
        <v>0.19574999999999998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70</v>
      </c>
      <c r="V116" s="307">
        <f>IFERROR(SUM(V110:V114),"0")</f>
        <v>72.899999999999991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600</v>
      </c>
      <c r="V119" s="306">
        <f>IFERROR(IF(U119="",0,CEILING((U119/$H119),1)*$H119),"")</f>
        <v>607.5</v>
      </c>
      <c r="W119" s="37">
        <f>IFERROR(IF(V119=0,"",ROUNDUP(V119/H119,0)*0.02175),"")</f>
        <v>1.6312499999999999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585</v>
      </c>
      <c r="V121" s="306">
        <f>IFERROR(IF(U121="",0,CEILING((U121/$H121),1)*$H121),"")</f>
        <v>585.90000000000009</v>
      </c>
      <c r="W121" s="37">
        <f>IFERROR(IF(V121=0,"",ROUNDUP(V121/H121,0)*0.00753),"")</f>
        <v>1.63401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290.74074074074076</v>
      </c>
      <c r="V123" s="307">
        <f>IFERROR(V119/H119,"0")+IFERROR(V120/H120,"0")+IFERROR(V121/H121,"0")+IFERROR(V122/H122,"0")</f>
        <v>292</v>
      </c>
      <c r="W123" s="307">
        <f>IFERROR(IF(W119="",0,W119),"0")+IFERROR(IF(W120="",0,W120),"0")+IFERROR(IF(W121="",0,W121),"0")+IFERROR(IF(W122="",0,W122),"0")</f>
        <v>3.2652599999999996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1185</v>
      </c>
      <c r="V124" s="307">
        <f>IFERROR(SUM(V119:V122),"0")</f>
        <v>1193.4000000000001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150</v>
      </c>
      <c r="V135" s="306">
        <f t="shared" ref="V135:V142" si="7">IFERROR(IF(U135="",0,CEILING((U135/$H135),1)*$H135),"")</f>
        <v>151.20000000000002</v>
      </c>
      <c r="W135" s="37">
        <f>IFERROR(IF(V135=0,"",ROUNDUP(V135/H135,0)*0.00753),"")</f>
        <v>0.27107999999999999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20</v>
      </c>
      <c r="V136" s="306">
        <f t="shared" si="7"/>
        <v>21</v>
      </c>
      <c r="W136" s="37">
        <f>IFERROR(IF(V136=0,"",ROUNDUP(V136/H136,0)*0.00753),"")</f>
        <v>3.7650000000000003E-2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105</v>
      </c>
      <c r="V138" s="306">
        <f t="shared" si="7"/>
        <v>105</v>
      </c>
      <c r="W138" s="37">
        <f>IFERROR(IF(V138=0,"",ROUNDUP(V138/H138,0)*0.00502),"")</f>
        <v>0.251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70</v>
      </c>
      <c r="V140" s="306">
        <f t="shared" si="7"/>
        <v>71.400000000000006</v>
      </c>
      <c r="W140" s="37">
        <f>IFERROR(IF(V140=0,"",ROUNDUP(V140/H140,0)*0.00502),"")</f>
        <v>0.17068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105</v>
      </c>
      <c r="V141" s="306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173.8095238095238</v>
      </c>
      <c r="V143" s="307">
        <f>IFERROR(V135/H135,"0")+IFERROR(V136/H136,"0")+IFERROR(V137/H137,"0")+IFERROR(V138/H138,"0")+IFERROR(V139/H139,"0")+IFERROR(V140/H140,"0")+IFERROR(V141/H141,"0")+IFERROR(V142/H142,"0")</f>
        <v>175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0.98141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450</v>
      </c>
      <c r="V144" s="307">
        <f>IFERROR(SUM(V135:V142),"0")</f>
        <v>453.6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50</v>
      </c>
      <c r="V157" s="306">
        <f>IFERROR(IF(U157="",0,CEILING((U157/$H157),1)*$H157),"")</f>
        <v>54</v>
      </c>
      <c r="W157" s="37">
        <f>IFERROR(IF(V157=0,"",ROUNDUP(V157/H157,0)*0.00937),"")</f>
        <v>9.3700000000000006E-2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50</v>
      </c>
      <c r="V158" s="306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80</v>
      </c>
      <c r="V159" s="306">
        <f>IFERROR(IF(U159="",0,CEILING((U159/$H159),1)*$H159),"")</f>
        <v>81</v>
      </c>
      <c r="W159" s="37">
        <f>IFERROR(IF(V159=0,"",ROUNDUP(V159/H159,0)*0.00937),"")</f>
        <v>0.14055000000000001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80</v>
      </c>
      <c r="V160" s="306">
        <f>IFERROR(IF(U160="",0,CEILING((U160/$H160),1)*$H160),"")</f>
        <v>81</v>
      </c>
      <c r="W160" s="37">
        <f>IFERROR(IF(V160=0,"",ROUNDUP(V160/H160,0)*0.00937),"")</f>
        <v>0.14055000000000001</v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48.148148148148138</v>
      </c>
      <c r="V161" s="307">
        <f>IFERROR(V157/H157,"0")+IFERROR(V158/H158,"0")+IFERROR(V159/H159,"0")+IFERROR(V160/H160,"0")</f>
        <v>50</v>
      </c>
      <c r="W161" s="307">
        <f>IFERROR(IF(W157="",0,W157),"0")+IFERROR(IF(W158="",0,W158),"0")+IFERROR(IF(W159="",0,W159),"0")+IFERROR(IF(W160="",0,W160),"0")</f>
        <v>0.46850000000000003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260</v>
      </c>
      <c r="V162" s="307">
        <f>IFERROR(SUM(V157:V160),"0")</f>
        <v>270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150</v>
      </c>
      <c r="V165" s="306">
        <f t="shared" si="8"/>
        <v>156</v>
      </c>
      <c r="W165" s="37">
        <f>IFERROR(IF(V165=0,"",ROUNDUP(V165/H165,0)*0.02175),"")</f>
        <v>0.43499999999999994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10</v>
      </c>
      <c r="V167" s="306">
        <f t="shared" si="8"/>
        <v>12</v>
      </c>
      <c r="W167" s="37">
        <f>IFERROR(IF(V167=0,"",ROUNDUP(V167/H167,0)*0.01196),"")</f>
        <v>3.5880000000000002E-2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520</v>
      </c>
      <c r="V170" s="306">
        <f t="shared" si="8"/>
        <v>520.79999999999995</v>
      </c>
      <c r="W170" s="37">
        <f>IFERROR(IF(V170=0,"",ROUNDUP(V170/H170,0)*0.00753),"")</f>
        <v>1.63401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560</v>
      </c>
      <c r="V172" s="306">
        <f t="shared" si="8"/>
        <v>561.6</v>
      </c>
      <c r="W172" s="37">
        <f>IFERROR(IF(V172=0,"",ROUNDUP(V172/H172,0)*0.00753),"")</f>
        <v>1.7620200000000001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80</v>
      </c>
      <c r="V174" s="306">
        <f t="shared" si="8"/>
        <v>81.599999999999994</v>
      </c>
      <c r="W174" s="37">
        <f t="shared" ref="W174:W180" si="9">IFERROR(IF(V174=0,"",ROUNDUP(V174/H174,0)*0.00753),"")</f>
        <v>0.25602000000000003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600</v>
      </c>
      <c r="V176" s="306">
        <f t="shared" si="8"/>
        <v>600</v>
      </c>
      <c r="W176" s="37">
        <f t="shared" si="9"/>
        <v>1.8825000000000001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100</v>
      </c>
      <c r="V179" s="306">
        <f t="shared" si="8"/>
        <v>100.8</v>
      </c>
      <c r="W179" s="37">
        <f t="shared" si="9"/>
        <v>0.31625999999999999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80</v>
      </c>
      <c r="V180" s="306">
        <f t="shared" si="8"/>
        <v>81.599999999999994</v>
      </c>
      <c r="W180" s="37">
        <f t="shared" si="9"/>
        <v>0.25602000000000003</v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830.06410256410254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834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6.5777100000000006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2100</v>
      </c>
      <c r="V182" s="307">
        <f>IFERROR(SUM(V164:V180),"0")</f>
        <v>2114.4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20</v>
      </c>
      <c r="V185" s="306">
        <f>IFERROR(IF(U185="",0,CEILING((U185/$H185),1)*$H185),"")</f>
        <v>21.599999999999998</v>
      </c>
      <c r="W185" s="37">
        <f>IFERROR(IF(V185=0,"",ROUNDUP(V185/H185,0)*0.00753),"")</f>
        <v>6.7769999999999997E-2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8.3333333333333339</v>
      </c>
      <c r="V186" s="307">
        <f>IFERROR(V184/H184,"0")+IFERROR(V185/H185,"0")</f>
        <v>9</v>
      </c>
      <c r="W186" s="307">
        <f>IFERROR(IF(W184="",0,W184),"0")+IFERROR(IF(W185="",0,W185),"0")</f>
        <v>6.7769999999999997E-2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20</v>
      </c>
      <c r="V187" s="307">
        <f>IFERROR(SUM(V184:V185),"0")</f>
        <v>21.599999999999998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7</v>
      </c>
      <c r="V214" s="306">
        <f>IFERROR(IF(U214="",0,CEILING((U214/$H214),1)*$H214),"")</f>
        <v>8.4</v>
      </c>
      <c r="W214" s="37">
        <f>IFERROR(IF(V214=0,"",ROUNDUP(V214/H214,0)*0.00502),"")</f>
        <v>2.0080000000000001E-2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140</v>
      </c>
      <c r="V215" s="306">
        <f>IFERROR(IF(U215="",0,CEILING((U215/$H215),1)*$H215),"")</f>
        <v>140.70000000000002</v>
      </c>
      <c r="W215" s="37">
        <f>IFERROR(IF(V215=0,"",ROUNDUP(V215/H215,0)*0.00502),"")</f>
        <v>0.33634000000000003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69.999999999999986</v>
      </c>
      <c r="V216" s="307">
        <f>IFERROR(V212/H212,"0")+IFERROR(V213/H213,"0")+IFERROR(V214/H214,"0")+IFERROR(V215/H215,"0")</f>
        <v>71</v>
      </c>
      <c r="W216" s="307">
        <f>IFERROR(IF(W212="",0,W212),"0")+IFERROR(IF(W213="",0,W213),"0")+IFERROR(IF(W214="",0,W214),"0")+IFERROR(IF(W215="",0,W215),"0")</f>
        <v>0.35642000000000001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147</v>
      </c>
      <c r="V217" s="307">
        <f>IFERROR(SUM(V212:V215),"0")</f>
        <v>149.10000000000002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350</v>
      </c>
      <c r="V229" s="306">
        <f>IFERROR(IF(U229="",0,CEILING((U229/$H229),1)*$H229),"")</f>
        <v>351</v>
      </c>
      <c r="W229" s="37">
        <f>IFERROR(IF(V229=0,"",ROUNDUP(V229/H229,0)*0.02175),"")</f>
        <v>0.9787499999999999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30</v>
      </c>
      <c r="V230" s="306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48.443223443223445</v>
      </c>
      <c r="V232" s="307">
        <f>IFERROR(V228/H228,"0")+IFERROR(V229/H229,"0")+IFERROR(V230/H230,"0")+IFERROR(V231/H231,"0")</f>
        <v>49</v>
      </c>
      <c r="W232" s="307">
        <f>IFERROR(IF(W228="",0,W228),"0")+IFERROR(IF(W229="",0,W229),"0")+IFERROR(IF(W230="",0,W230),"0")+IFERROR(IF(W231="",0,W231),"0")</f>
        <v>1.06575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380</v>
      </c>
      <c r="V233" s="307">
        <f>IFERROR(SUM(V228:V231),"0")</f>
        <v>384.6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51.000000000000007</v>
      </c>
      <c r="V237" s="306">
        <f>IFERROR(IF(U237="",0,CEILING((U237/$H237),1)*$H237),"")</f>
        <v>51</v>
      </c>
      <c r="W237" s="37">
        <f>IFERROR(IF(V237=0,"",ROUNDUP(V237/H237,0)*0.00753),"")</f>
        <v>0.15060000000000001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20.000000000000004</v>
      </c>
      <c r="V238" s="307">
        <f>IFERROR(V235/H235,"0")+IFERROR(V236/H236,"0")+IFERROR(V237/H237,"0")</f>
        <v>20</v>
      </c>
      <c r="W238" s="307">
        <f>IFERROR(IF(W235="",0,W235),"0")+IFERROR(IF(W236="",0,W236),"0")+IFERROR(IF(W237="",0,W237),"0")</f>
        <v>0.15060000000000001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51.000000000000007</v>
      </c>
      <c r="V239" s="307">
        <f>IFERROR(SUM(V235:V237),"0")</f>
        <v>51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150</v>
      </c>
      <c r="V248" s="306">
        <f t="shared" ref="V248:V254" si="13">IFERROR(IF(U248="",0,CEILING((U248/$H248),1)*$H248),"")</f>
        <v>151.20000000000002</v>
      </c>
      <c r="W248" s="37">
        <f>IFERROR(IF(V248=0,"",ROUNDUP(V248/H248,0)*0.02175),"")</f>
        <v>0.30449999999999999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13.888888888888888</v>
      </c>
      <c r="V255" s="307">
        <f>IFERROR(V248/H248,"0")+IFERROR(V249/H249,"0")+IFERROR(V250/H250,"0")+IFERROR(V251/H251,"0")+IFERROR(V252/H252,"0")+IFERROR(V253/H253,"0")+IFERROR(V254/H254,"0")</f>
        <v>14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0.30449999999999999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150</v>
      </c>
      <c r="V256" s="307">
        <f>IFERROR(SUM(V248:V254),"0")</f>
        <v>151.20000000000002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168</v>
      </c>
      <c r="V264" s="306">
        <f>IFERROR(IF(U264="",0,CEILING((U264/$H264),1)*$H264),"")</f>
        <v>168</v>
      </c>
      <c r="W264" s="37">
        <f>IFERROR(IF(V264=0,"",ROUNDUP(V264/H264,0)*0.00753),"")</f>
        <v>0.753</v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15</v>
      </c>
      <c r="V265" s="306">
        <f>IFERROR(IF(U265="",0,CEILING((U265/$H265),1)*$H265),"")</f>
        <v>16.2</v>
      </c>
      <c r="W265" s="37">
        <f>IFERROR(IF(V265=0,"",ROUNDUP(V265/H265,0)*0.00753),"")</f>
        <v>6.7769999999999997E-2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108.33333333333333</v>
      </c>
      <c r="V266" s="307">
        <f>IFERROR(V264/H264,"0")+IFERROR(V265/H265,"0")</f>
        <v>109</v>
      </c>
      <c r="W266" s="307">
        <f>IFERROR(IF(W264="",0,W264),"0")+IFERROR(IF(W265="",0,W265),"0")</f>
        <v>0.82077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183</v>
      </c>
      <c r="V267" s="307">
        <f>IFERROR(SUM(V264:V265),"0")</f>
        <v>184.2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840</v>
      </c>
      <c r="V270" s="306">
        <f>IFERROR(IF(U270="",0,CEILING((U270/$H270),1)*$H270),"")</f>
        <v>841.68</v>
      </c>
      <c r="W270" s="37">
        <f>IFERROR(IF(V270=0,"",ROUNDUP(V270/H270,0)*0.00753),"")</f>
        <v>2.5150200000000003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420</v>
      </c>
      <c r="V271" s="306">
        <f>IFERROR(IF(U271="",0,CEILING((U271/$H271),1)*$H271),"")</f>
        <v>420.84</v>
      </c>
      <c r="W271" s="37">
        <f>IFERROR(IF(V271=0,"",ROUNDUP(V271/H271,0)*0.00753),"")</f>
        <v>1.2575100000000001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500</v>
      </c>
      <c r="V272" s="307">
        <f>IFERROR(V269/H269,"0")+IFERROR(V270/H270,"0")+IFERROR(V271/H271,"0")</f>
        <v>501</v>
      </c>
      <c r="W272" s="307">
        <f>IFERROR(IF(W269="",0,W269),"0")+IFERROR(IF(W270="",0,W270),"0")+IFERROR(IF(W271="",0,W271),"0")</f>
        <v>3.7725300000000006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1260</v>
      </c>
      <c r="V273" s="307">
        <f>IFERROR(SUM(V269:V271),"0")</f>
        <v>1262.52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38</v>
      </c>
      <c r="V275" s="306">
        <f>IFERROR(IF(U275="",0,CEILING((U275/$H275),1)*$H275),"")</f>
        <v>38.76</v>
      </c>
      <c r="W275" s="37">
        <f>IFERROR(IF(V275=0,"",ROUNDUP(V275/H275,0)*0.00753),"")</f>
        <v>0.12801000000000001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16.666666666666668</v>
      </c>
      <c r="V276" s="307">
        <f>IFERROR(V275/H275,"0")</f>
        <v>17</v>
      </c>
      <c r="W276" s="307">
        <f>IFERROR(IF(W275="",0,W275),"0")</f>
        <v>0.12801000000000001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38</v>
      </c>
      <c r="V277" s="307">
        <f>IFERROR(SUM(V275:V275),"0")</f>
        <v>38.76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2200</v>
      </c>
      <c r="V286" s="306">
        <f t="shared" si="14"/>
        <v>2205</v>
      </c>
      <c r="W286" s="37">
        <f>IFERROR(IF(V286=0,"",ROUNDUP(V286/H286,0)*0.02175),"")</f>
        <v>3.1972499999999999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1600</v>
      </c>
      <c r="V287" s="306">
        <f t="shared" si="14"/>
        <v>1605</v>
      </c>
      <c r="W287" s="37">
        <f>IFERROR(IF(V287=0,"",ROUNDUP(V287/H287,0)*0.02175),"")</f>
        <v>2.3272499999999998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1100</v>
      </c>
      <c r="V289" s="306">
        <f t="shared" si="14"/>
        <v>1110</v>
      </c>
      <c r="W289" s="37">
        <f>IFERROR(IF(V289=0,"",ROUNDUP(V289/H289,0)*0.02175),"")</f>
        <v>1.6094999999999999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336.66666666666663</v>
      </c>
      <c r="V293" s="307">
        <f>IFERROR(V285/H285,"0")+IFERROR(V286/H286,"0")+IFERROR(V287/H287,"0")+IFERROR(V288/H288,"0")+IFERROR(V289/H289,"0")+IFERROR(V290/H290,"0")+IFERROR(V291/H291,"0")+IFERROR(V292/H292,"0")</f>
        <v>338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7.2276999999999996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4950</v>
      </c>
      <c r="V294" s="307">
        <f>IFERROR(SUM(V285:V292),"0")</f>
        <v>4970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1000</v>
      </c>
      <c r="V296" s="306">
        <f>IFERROR(IF(U296="",0,CEILING((U296/$H296),1)*$H296),"")</f>
        <v>1005</v>
      </c>
      <c r="W296" s="37">
        <f>IFERROR(IF(V296=0,"",ROUNDUP(V296/H296,0)*0.02175),"")</f>
        <v>1.4572499999999999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8</v>
      </c>
      <c r="V297" s="306">
        <f>IFERROR(IF(U297="",0,CEILING((U297/$H297),1)*$H297),"")</f>
        <v>8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68.666666666666671</v>
      </c>
      <c r="V298" s="307">
        <f>IFERROR(V296/H296,"0")+IFERROR(V297/H297,"0")</f>
        <v>69</v>
      </c>
      <c r="W298" s="307">
        <f>IFERROR(IF(W296="",0,W296),"0")+IFERROR(IF(W297="",0,W297),"0")</f>
        <v>1.4759899999999999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1008</v>
      </c>
      <c r="V299" s="307">
        <f>IFERROR(SUM(V296:V297),"0")</f>
        <v>1013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50</v>
      </c>
      <c r="V301" s="306">
        <f>IFERROR(IF(U301="",0,CEILING((U301/$H301),1)*$H301),"")</f>
        <v>54.6</v>
      </c>
      <c r="W301" s="37">
        <f>IFERROR(IF(V301=0,"",ROUNDUP(V301/H301,0)*0.02175),"")</f>
        <v>0.15225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6.4102564102564106</v>
      </c>
      <c r="V302" s="307">
        <f>IFERROR(V301/H301,"0")</f>
        <v>7</v>
      </c>
      <c r="W302" s="307">
        <f>IFERROR(IF(W301="",0,W301),"0")</f>
        <v>0.15225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50</v>
      </c>
      <c r="V303" s="307">
        <f>IFERROR(SUM(V301:V301),"0")</f>
        <v>54.6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70</v>
      </c>
      <c r="V305" s="306">
        <f>IFERROR(IF(U305="",0,CEILING((U305/$H305),1)*$H305),"")</f>
        <v>70.2</v>
      </c>
      <c r="W305" s="37">
        <f>IFERROR(IF(V305=0,"",ROUNDUP(V305/H305,0)*0.02175),"")</f>
        <v>0.19574999999999998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8.9743589743589745</v>
      </c>
      <c r="V306" s="307">
        <f>IFERROR(V305/H305,"0")</f>
        <v>9</v>
      </c>
      <c r="W306" s="307">
        <f>IFERROR(IF(W305="",0,W305),"0")</f>
        <v>0.19574999999999998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70</v>
      </c>
      <c r="V307" s="307">
        <f>IFERROR(SUM(V305:V305),"0")</f>
        <v>70.2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50</v>
      </c>
      <c r="V310" s="306">
        <f>IFERROR(IF(U310="",0,CEILING((U310/$H310),1)*$H310),"")</f>
        <v>60</v>
      </c>
      <c r="W310" s="37">
        <f>IFERROR(IF(V310=0,"",ROUNDUP(V310/H310,0)*0.02175),"")</f>
        <v>0.10874999999999999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4.166666666666667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0.10874999999999999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50</v>
      </c>
      <c r="V315" s="307">
        <f>IFERROR(SUM(V310:V313),"0")</f>
        <v>60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45</v>
      </c>
      <c r="V336" s="306">
        <f>IFERROR(IF(U336="",0,CEILING((U336/$H336),1)*$H336),"")</f>
        <v>45.900000000000006</v>
      </c>
      <c r="W336" s="37">
        <f>IFERROR(IF(V336=0,"",ROUNDUP(V336/H336,0)*0.00753),"")</f>
        <v>0.12801000000000001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16.666666666666664</v>
      </c>
      <c r="V337" s="307">
        <f>IFERROR(V335/H335,"0")+IFERROR(V336/H336,"0")</f>
        <v>17</v>
      </c>
      <c r="W337" s="307">
        <f>IFERROR(IF(W335="",0,W335),"0")+IFERROR(IF(W336="",0,W336),"0")</f>
        <v>0.12801000000000001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45</v>
      </c>
      <c r="V338" s="307">
        <f>IFERROR(SUM(V335:V336),"0")</f>
        <v>45.900000000000006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80</v>
      </c>
      <c r="V340" s="306">
        <f t="shared" ref="V340:V352" si="15">IFERROR(IF(U340="",0,CEILING((U340/$H340),1)*$H340),"")</f>
        <v>84</v>
      </c>
      <c r="W340" s="37">
        <f>IFERROR(IF(V340=0,"",ROUNDUP(V340/H340,0)*0.00753),"")</f>
        <v>0.15060000000000001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80</v>
      </c>
      <c r="V342" s="306">
        <f t="shared" si="15"/>
        <v>84</v>
      </c>
      <c r="W342" s="37">
        <f>IFERROR(IF(V342=0,"",ROUNDUP(V342/H342,0)*0.00753),"")</f>
        <v>0.15060000000000001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87.5</v>
      </c>
      <c r="V345" s="306">
        <f t="shared" si="15"/>
        <v>88.2</v>
      </c>
      <c r="W345" s="37">
        <f t="shared" si="16"/>
        <v>0.21084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52.5</v>
      </c>
      <c r="V347" s="306">
        <f t="shared" si="15"/>
        <v>52.5</v>
      </c>
      <c r="W347" s="37">
        <f t="shared" si="16"/>
        <v>0.1255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87.5</v>
      </c>
      <c r="V351" s="306">
        <f t="shared" si="15"/>
        <v>88.2</v>
      </c>
      <c r="W351" s="37">
        <f t="shared" si="16"/>
        <v>0.21084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146.42857142857142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149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0.84838000000000002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387.5</v>
      </c>
      <c r="V354" s="307">
        <f>IFERROR(SUM(V340:V352),"0")</f>
        <v>396.9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5</v>
      </c>
      <c r="V370" s="307">
        <f>IFERROR(V367/H367,"0")+IFERROR(V368/H368,"0")+IFERROR(V369/H369,"0")</f>
        <v>5</v>
      </c>
      <c r="W370" s="307">
        <f>IFERROR(IF(W367="",0,W367),"0")+IFERROR(IF(W368="",0,W368),"0")+IFERROR(IF(W369="",0,W369),"0")</f>
        <v>1.745E-2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3</v>
      </c>
      <c r="V371" s="307">
        <f>IFERROR(SUM(V367:V369),"0")</f>
        <v>3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6.5</v>
      </c>
      <c r="V373" s="306">
        <f>IFERROR(IF(U373="",0,CEILING((U373/$H373),1)*$H373),"")</f>
        <v>6.5</v>
      </c>
      <c r="W373" s="37">
        <f>IFERROR(IF(V373=0,"",ROUNDUP(V373/H373,0)*0.00673),"")</f>
        <v>3.3649999999999999E-2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5</v>
      </c>
      <c r="V374" s="307">
        <f>IFERROR(V373/H373,"0")</f>
        <v>5</v>
      </c>
      <c r="W374" s="307">
        <f>IFERROR(IF(W373="",0,W373),"0")</f>
        <v>3.3649999999999999E-2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6.5</v>
      </c>
      <c r="V375" s="307">
        <f>IFERROR(SUM(V373:V373),"0")</f>
        <v>6.5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17.5</v>
      </c>
      <c r="V388" s="306">
        <f t="shared" si="17"/>
        <v>18.900000000000002</v>
      </c>
      <c r="W388" s="37">
        <f>IFERROR(IF(V388=0,"",ROUNDUP(V388/H388,0)*0.00502),"")</f>
        <v>4.5179999999999998E-2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32.142857142857139</v>
      </c>
      <c r="V390" s="307">
        <f>IFERROR(V383/H383,"0")+IFERROR(V384/H384,"0")+IFERROR(V385/H385,"0")+IFERROR(V386/H386,"0")+IFERROR(V387/H387,"0")+IFERROR(V388/H388,"0")+IFERROR(V389/H389,"0")</f>
        <v>33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0.22589999999999999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117.5</v>
      </c>
      <c r="V391" s="307">
        <f>IFERROR(SUM(V383:V389),"0")</f>
        <v>119.70000000000002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6.5</v>
      </c>
      <c r="V397" s="306">
        <f>IFERROR(IF(U397="",0,CEILING((U397/$H397),1)*$H397),"")</f>
        <v>6.5</v>
      </c>
      <c r="W397" s="37">
        <f>IFERROR(IF(V397=0,"",ROUNDUP(V397/H397,0)*0.00673),"")</f>
        <v>3.3649999999999999E-2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5</v>
      </c>
      <c r="V398" s="307">
        <f>IFERROR(V397/H397,"0")</f>
        <v>5</v>
      </c>
      <c r="W398" s="307">
        <f>IFERROR(IF(W397="",0,W397),"0")</f>
        <v>3.3649999999999999E-2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6.5</v>
      </c>
      <c r="V399" s="307">
        <f>IFERROR(SUM(V397:V397),"0")</f>
        <v>6.5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100</v>
      </c>
      <c r="V403" s="306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100</v>
      </c>
      <c r="V404" s="306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10</v>
      </c>
      <c r="V405" s="306">
        <f t="shared" si="18"/>
        <v>10.56</v>
      </c>
      <c r="W405" s="37">
        <f>IFERROR(IF(V405=0,"",ROUNDUP(V405/H405,0)*0.01196),"")</f>
        <v>2.392E-2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150</v>
      </c>
      <c r="V406" s="306">
        <f t="shared" si="18"/>
        <v>153.12</v>
      </c>
      <c r="W406" s="37">
        <f>IFERROR(IF(V406=0,"",ROUNDUP(V406/H406,0)*0.01196),"")</f>
        <v>0.34683999999999998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18</v>
      </c>
      <c r="V407" s="306">
        <f t="shared" si="18"/>
        <v>18</v>
      </c>
      <c r="W407" s="37">
        <f>IFERROR(IF(V407=0,"",ROUNDUP(V407/H407,0)*0.00937),"")</f>
        <v>4.6850000000000003E-2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12</v>
      </c>
      <c r="V411" s="306">
        <f t="shared" si="18"/>
        <v>14.4</v>
      </c>
      <c r="W411" s="37">
        <f>IFERROR(IF(V411=0,"",ROUNDUP(V411/H411,0)*0.00937),"")</f>
        <v>3.7479999999999999E-2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76.515151515151501</v>
      </c>
      <c r="V412" s="307">
        <f>IFERROR(V403/H403,"0")+IFERROR(V404/H404,"0")+IFERROR(V405/H405,"0")+IFERROR(V406/H406,"0")+IFERROR(V407/H407,"0")+IFERROR(V408/H408,"0")+IFERROR(V409/H409,"0")+IFERROR(V410/H410,"0")+IFERROR(V411/H411,"0")</f>
        <v>78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0.90956999999999999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390</v>
      </c>
      <c r="V413" s="307">
        <f>IFERROR(SUM(V403:V411),"0")</f>
        <v>396.72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100</v>
      </c>
      <c r="V415" s="306">
        <f>IFERROR(IF(U415="",0,CEILING((U415/$H415),1)*$H415),"")</f>
        <v>100.32000000000001</v>
      </c>
      <c r="W415" s="37">
        <f>IFERROR(IF(V415=0,"",ROUNDUP(V415/H415,0)*0.01196),"")</f>
        <v>0.22724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18.939393939393938</v>
      </c>
      <c r="V417" s="307">
        <f>IFERROR(V415/H415,"0")+IFERROR(V416/H416,"0")</f>
        <v>19</v>
      </c>
      <c r="W417" s="307">
        <f>IFERROR(IF(W415="",0,W415),"0")+IFERROR(IF(W416="",0,W416),"0")</f>
        <v>0.22724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100</v>
      </c>
      <c r="V418" s="307">
        <f>IFERROR(SUM(V415:V416),"0")</f>
        <v>100.32000000000001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120</v>
      </c>
      <c r="V420" s="306">
        <f t="shared" ref="V420:V425" si="19">IFERROR(IF(U420="",0,CEILING((U420/$H420),1)*$H420),"")</f>
        <v>121.44000000000001</v>
      </c>
      <c r="W420" s="37">
        <f>IFERROR(IF(V420=0,"",ROUNDUP(V420/H420,0)*0.01196),"")</f>
        <v>0.27507999999999999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100</v>
      </c>
      <c r="V421" s="306">
        <f t="shared" si="19"/>
        <v>100.32000000000001</v>
      </c>
      <c r="W421" s="37">
        <f>IFERROR(IF(V421=0,"",ROUNDUP(V421/H421,0)*0.01196),"")</f>
        <v>0.22724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150</v>
      </c>
      <c r="V422" s="306">
        <f t="shared" si="19"/>
        <v>153.12</v>
      </c>
      <c r="W422" s="37">
        <f>IFERROR(IF(V422=0,"",ROUNDUP(V422/H422,0)*0.01196),"")</f>
        <v>0.34683999999999998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70.075757575757564</v>
      </c>
      <c r="V426" s="307">
        <f>IFERROR(V420/H420,"0")+IFERROR(V421/H421,"0")+IFERROR(V422/H422,"0")+IFERROR(V423/H423,"0")+IFERROR(V424/H424,"0")+IFERROR(V425/H425,"0")</f>
        <v>71</v>
      </c>
      <c r="W426" s="307">
        <f>IFERROR(IF(W420="",0,W420),"0")+IFERROR(IF(W421="",0,W421),"0")+IFERROR(IF(W422="",0,W422),"0")+IFERROR(IF(W423="",0,W423),"0")+IFERROR(IF(W424="",0,W424),"0")+IFERROR(IF(W425="",0,W425),"0")</f>
        <v>0.84915999999999991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370</v>
      </c>
      <c r="V427" s="307">
        <f>IFERROR(SUM(V420:V425),"0")</f>
        <v>374.88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30</v>
      </c>
      <c r="V437" s="306">
        <f>IFERROR(IF(U437="",0,CEILING((U437/$H437),1)*$H437),"")</f>
        <v>36</v>
      </c>
      <c r="W437" s="37">
        <f>IFERROR(IF(V437=0,"",ROUNDUP(V437/H437,0)*0.02175),"")</f>
        <v>6.5250000000000002E-2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2.5</v>
      </c>
      <c r="V438" s="307">
        <f>IFERROR(V436/H436,"0")+IFERROR(V437/H437,"0")</f>
        <v>3</v>
      </c>
      <c r="W438" s="307">
        <f>IFERROR(IF(W436="",0,W436),"0")+IFERROR(IF(W437="",0,W437),"0")</f>
        <v>6.5250000000000002E-2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30</v>
      </c>
      <c r="V439" s="307">
        <f>IFERROR(SUM(V436:V437),"0")</f>
        <v>36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500</v>
      </c>
      <c r="V457" s="306">
        <f>IFERROR(IF(U457="",0,CEILING((U457/$H457),1)*$H457),"")</f>
        <v>507</v>
      </c>
      <c r="W457" s="37">
        <f>IFERROR(IF(V457=0,"",ROUNDUP(V457/H457,0)*0.02175),"")</f>
        <v>1.4137499999999998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64.102564102564102</v>
      </c>
      <c r="V458" s="307">
        <f>IFERROR(V457/H457,"0")</f>
        <v>65</v>
      </c>
      <c r="W458" s="307">
        <f>IFERROR(IF(W457="",0,W457),"0")</f>
        <v>1.4137499999999998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500</v>
      </c>
      <c r="V459" s="307">
        <f>IFERROR(SUM(V457:V457),"0")</f>
        <v>507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17578.5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17744.100000000006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18721.907270507272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18897.126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35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19571.907270507272</v>
      </c>
      <c r="V463" s="307">
        <f>GrossWeightTotalR+PalletQtyTotalR*25</f>
        <v>19772.126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3669.6341559674884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3698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39.359930000000006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221.4</v>
      </c>
      <c r="D470" s="47">
        <f>IFERROR(V52*1,"0")+IFERROR(V53*1,"0")+IFERROR(V54*1,"0")</f>
        <v>957.6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2126.5000000000005</v>
      </c>
      <c r="F470" s="47">
        <f>IFERROR(V119*1,"0")+IFERROR(V120*1,"0")+IFERROR(V121*1,"0")+IFERROR(V122*1,"0")</f>
        <v>1193.4000000000001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453.6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2406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584.70000000000005</v>
      </c>
      <c r="K470" s="47">
        <f>IFERROR(V248*1,"0")+IFERROR(V249*1,"0")+IFERROR(V250*1,"0")+IFERROR(V251*1,"0")+IFERROR(V252*1,"0")+IFERROR(V253*1,"0")+IFERROR(V254*1,"0")+IFERROR(V258*1,"0")+IFERROR(V259*1,"0")</f>
        <v>151.20000000000002</v>
      </c>
      <c r="L470" s="47">
        <f>IFERROR(V264*1,"0")+IFERROR(V265*1,"0")+IFERROR(V269*1,"0")+IFERROR(V270*1,"0")+IFERROR(V271*1,"0")+IFERROR(V275*1,"0")+IFERROR(V279*1,"0")</f>
        <v>1485.4799999999998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6107.8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60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452.3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129.20000000000002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871.92000000000007</v>
      </c>
      <c r="R470" s="47">
        <f>IFERROR(V436*1,"0")+IFERROR(V437*1,"0")+IFERROR(V441*1,"0")+IFERROR(V442*1,"0")+IFERROR(V446*1,"0")+IFERROR(V447*1,"0")+IFERROR(V451*1,"0")+IFERROR(V452*1,"0")</f>
        <v>36</v>
      </c>
      <c r="S470" s="47">
        <f>IFERROR(V457*1,"0")</f>
        <v>507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2023-09-08T10:40:51Z</dcterms:modified>
</cp:coreProperties>
</file>