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0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V340" i="1"/>
  <c r="M340" i="1"/>
  <c r="U338" i="1"/>
  <c r="W337" i="1"/>
  <c r="V337" i="1"/>
  <c r="U337" i="1"/>
  <c r="V336" i="1"/>
  <c r="W336" i="1" s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W323" i="1"/>
  <c r="V323" i="1"/>
  <c r="M323" i="1"/>
  <c r="V322" i="1"/>
  <c r="W322" i="1" s="1"/>
  <c r="M322" i="1"/>
  <c r="U320" i="1"/>
  <c r="W319" i="1"/>
  <c r="V319" i="1"/>
  <c r="U319" i="1"/>
  <c r="V318" i="1"/>
  <c r="W318" i="1" s="1"/>
  <c r="M318" i="1"/>
  <c r="W317" i="1"/>
  <c r="V317" i="1"/>
  <c r="M317" i="1"/>
  <c r="U315" i="1"/>
  <c r="U314" i="1"/>
  <c r="W313" i="1"/>
  <c r="V313" i="1"/>
  <c r="M313" i="1"/>
  <c r="V312" i="1"/>
  <c r="V315" i="1" s="1"/>
  <c r="M312" i="1"/>
  <c r="V311" i="1"/>
  <c r="W311" i="1" s="1"/>
  <c r="M311" i="1"/>
  <c r="V310" i="1"/>
  <c r="V314" i="1" s="1"/>
  <c r="M310" i="1"/>
  <c r="U307" i="1"/>
  <c r="U306" i="1"/>
  <c r="V305" i="1"/>
  <c r="W305" i="1" s="1"/>
  <c r="W306" i="1" s="1"/>
  <c r="M305" i="1"/>
  <c r="U303" i="1"/>
  <c r="W302" i="1"/>
  <c r="V302" i="1"/>
  <c r="U302" i="1"/>
  <c r="V301" i="1"/>
  <c r="W301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V272" i="1"/>
  <c r="U272" i="1"/>
  <c r="W271" i="1"/>
  <c r="V271" i="1"/>
  <c r="M271" i="1"/>
  <c r="V270" i="1"/>
  <c r="W270" i="1" s="1"/>
  <c r="M270" i="1"/>
  <c r="W269" i="1"/>
  <c r="V269" i="1"/>
  <c r="V273" i="1" s="1"/>
  <c r="M269" i="1"/>
  <c r="U267" i="1"/>
  <c r="U266" i="1"/>
  <c r="W265" i="1"/>
  <c r="V265" i="1"/>
  <c r="M265" i="1"/>
  <c r="V264" i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W252" i="1"/>
  <c r="V252" i="1"/>
  <c r="M252" i="1"/>
  <c r="V251" i="1"/>
  <c r="W251" i="1" s="1"/>
  <c r="M251" i="1"/>
  <c r="W250" i="1"/>
  <c r="V250" i="1"/>
  <c r="M250" i="1"/>
  <c r="W249" i="1"/>
  <c r="V249" i="1"/>
  <c r="M249" i="1"/>
  <c r="W248" i="1"/>
  <c r="W255" i="1" s="1"/>
  <c r="V248" i="1"/>
  <c r="V256" i="1" s="1"/>
  <c r="M248" i="1"/>
  <c r="U245" i="1"/>
  <c r="U244" i="1"/>
  <c r="V243" i="1"/>
  <c r="V244" i="1" s="1"/>
  <c r="M243" i="1"/>
  <c r="V242" i="1"/>
  <c r="W242" i="1" s="1"/>
  <c r="M242" i="1"/>
  <c r="W241" i="1"/>
  <c r="V241" i="1"/>
  <c r="M241" i="1"/>
  <c r="U239" i="1"/>
  <c r="U238" i="1"/>
  <c r="W237" i="1"/>
  <c r="V237" i="1"/>
  <c r="M237" i="1"/>
  <c r="W236" i="1"/>
  <c r="V236" i="1"/>
  <c r="V235" i="1"/>
  <c r="W235" i="1" s="1"/>
  <c r="W238" i="1" s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W225" i="1" s="1"/>
  <c r="M219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V164" i="1"/>
  <c r="V182" i="1" s="1"/>
  <c r="M164" i="1"/>
  <c r="U162" i="1"/>
  <c r="V161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M157" i="1"/>
  <c r="U155" i="1"/>
  <c r="U154" i="1"/>
  <c r="V153" i="1"/>
  <c r="W153" i="1" s="1"/>
  <c r="M153" i="1"/>
  <c r="W152" i="1"/>
  <c r="V152" i="1"/>
  <c r="V150" i="1"/>
  <c r="U150" i="1"/>
  <c r="W149" i="1"/>
  <c r="V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W129" i="1"/>
  <c r="V129" i="1"/>
  <c r="M129" i="1"/>
  <c r="V128" i="1"/>
  <c r="M128" i="1"/>
  <c r="U124" i="1"/>
  <c r="U123" i="1"/>
  <c r="V122" i="1"/>
  <c r="W122" i="1" s="1"/>
  <c r="M122" i="1"/>
  <c r="W121" i="1"/>
  <c r="V121" i="1"/>
  <c r="M121" i="1"/>
  <c r="V120" i="1"/>
  <c r="V124" i="1" s="1"/>
  <c r="M120" i="1"/>
  <c r="W119" i="1"/>
  <c r="V119" i="1"/>
  <c r="M119" i="1"/>
  <c r="U116" i="1"/>
  <c r="U115" i="1"/>
  <c r="W114" i="1"/>
  <c r="V114" i="1"/>
  <c r="W113" i="1"/>
  <c r="V113" i="1"/>
  <c r="M113" i="1"/>
  <c r="V112" i="1"/>
  <c r="V115" i="1" s="1"/>
  <c r="M112" i="1"/>
  <c r="W111" i="1"/>
  <c r="V111" i="1"/>
  <c r="M111" i="1"/>
  <c r="V110" i="1"/>
  <c r="V116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V96" i="1" s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M80" i="1"/>
  <c r="V79" i="1"/>
  <c r="W79" i="1" s="1"/>
  <c r="V78" i="1"/>
  <c r="W78" i="1" s="1"/>
  <c r="W84" i="1" s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V76" i="1" s="1"/>
  <c r="M59" i="1"/>
  <c r="U56" i="1"/>
  <c r="U55" i="1"/>
  <c r="V54" i="1"/>
  <c r="W54" i="1" s="1"/>
  <c r="V53" i="1"/>
  <c r="V56" i="1" s="1"/>
  <c r="M53" i="1"/>
  <c r="W52" i="1"/>
  <c r="V52" i="1"/>
  <c r="V55" i="1" s="1"/>
  <c r="M52" i="1"/>
  <c r="U49" i="1"/>
  <c r="V48" i="1"/>
  <c r="U48" i="1"/>
  <c r="W47" i="1"/>
  <c r="V47" i="1"/>
  <c r="M47" i="1"/>
  <c r="V46" i="1"/>
  <c r="C470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23" i="1"/>
  <c r="V22" i="1"/>
  <c r="V462" i="1" s="1"/>
  <c r="M22" i="1"/>
  <c r="H10" i="1"/>
  <c r="A9" i="1"/>
  <c r="J9" i="1" s="1"/>
  <c r="D7" i="1"/>
  <c r="N6" i="1"/>
  <c r="M2" i="1"/>
  <c r="U460" i="1" l="1"/>
  <c r="U463" i="1"/>
  <c r="W107" i="1"/>
  <c r="W96" i="1"/>
  <c r="W154" i="1"/>
  <c r="W205" i="1"/>
  <c r="W143" i="1"/>
  <c r="D470" i="1"/>
  <c r="V226" i="1"/>
  <c r="F9" i="1"/>
  <c r="F10" i="1"/>
  <c r="W22" i="1"/>
  <c r="W23" i="1" s="1"/>
  <c r="W26" i="1"/>
  <c r="W32" i="1" s="1"/>
  <c r="V33" i="1"/>
  <c r="V41" i="1"/>
  <c r="W53" i="1"/>
  <c r="W55" i="1" s="1"/>
  <c r="V85" i="1"/>
  <c r="V97" i="1"/>
  <c r="V108" i="1"/>
  <c r="W112" i="1"/>
  <c r="F470" i="1"/>
  <c r="W120" i="1"/>
  <c r="W123" i="1" s="1"/>
  <c r="V123" i="1"/>
  <c r="V162" i="1"/>
  <c r="W164" i="1"/>
  <c r="W181" i="1" s="1"/>
  <c r="J470" i="1"/>
  <c r="V206" i="1"/>
  <c r="V209" i="1"/>
  <c r="V216" i="1"/>
  <c r="V225" i="1"/>
  <c r="V232" i="1"/>
  <c r="V239" i="1"/>
  <c r="W243" i="1"/>
  <c r="W244" i="1" s="1"/>
  <c r="V267" i="1"/>
  <c r="W264" i="1"/>
  <c r="W266" i="1" s="1"/>
  <c r="M470" i="1"/>
  <c r="V294" i="1"/>
  <c r="V307" i="1"/>
  <c r="W312" i="1"/>
  <c r="V327" i="1"/>
  <c r="V360" i="1"/>
  <c r="W385" i="1"/>
  <c r="W390" i="1" s="1"/>
  <c r="W406" i="1"/>
  <c r="W422" i="1"/>
  <c r="W426" i="1" s="1"/>
  <c r="V427" i="1"/>
  <c r="W448" i="1"/>
  <c r="V454" i="1"/>
  <c r="V453" i="1"/>
  <c r="S470" i="1"/>
  <c r="V459" i="1"/>
  <c r="W457" i="1"/>
  <c r="W458" i="1" s="1"/>
  <c r="H470" i="1"/>
  <c r="A10" i="1"/>
  <c r="V144" i="1"/>
  <c r="H9" i="1"/>
  <c r="U464" i="1"/>
  <c r="V24" i="1"/>
  <c r="E470" i="1"/>
  <c r="V75" i="1"/>
  <c r="V84" i="1"/>
  <c r="V107" i="1"/>
  <c r="G470" i="1"/>
  <c r="V132" i="1"/>
  <c r="V143" i="1"/>
  <c r="I470" i="1"/>
  <c r="V205" i="1"/>
  <c r="W216" i="1"/>
  <c r="W232" i="1"/>
  <c r="V266" i="1"/>
  <c r="W293" i="1"/>
  <c r="V303" i="1"/>
  <c r="V306" i="1"/>
  <c r="V320" i="1"/>
  <c r="O470" i="1"/>
  <c r="V338" i="1"/>
  <c r="W412" i="1"/>
  <c r="V444" i="1"/>
  <c r="L470" i="1"/>
  <c r="B470" i="1"/>
  <c r="V461" i="1"/>
  <c r="V463" i="1" s="1"/>
  <c r="W326" i="1"/>
  <c r="V354" i="1"/>
  <c r="W340" i="1"/>
  <c r="W353" i="1" s="1"/>
  <c r="V23" i="1"/>
  <c r="W46" i="1"/>
  <c r="W48" i="1" s="1"/>
  <c r="V49" i="1"/>
  <c r="W59" i="1"/>
  <c r="W75" i="1" s="1"/>
  <c r="W110" i="1"/>
  <c r="W115" i="1" s="1"/>
  <c r="W128" i="1"/>
  <c r="W131" i="1" s="1"/>
  <c r="V131" i="1"/>
  <c r="V154" i="1"/>
  <c r="V155" i="1"/>
  <c r="V181" i="1"/>
  <c r="V186" i="1"/>
  <c r="V187" i="1"/>
  <c r="V217" i="1"/>
  <c r="V233" i="1"/>
  <c r="V238" i="1"/>
  <c r="V245" i="1"/>
  <c r="K470" i="1"/>
  <c r="V255" i="1"/>
  <c r="W272" i="1"/>
  <c r="V293" i="1"/>
  <c r="N470" i="1"/>
  <c r="W310" i="1"/>
  <c r="W314" i="1" s="1"/>
  <c r="V326" i="1"/>
  <c r="V353" i="1"/>
  <c r="W360" i="1"/>
  <c r="V361" i="1"/>
  <c r="R470" i="1"/>
  <c r="V438" i="1"/>
  <c r="V439" i="1"/>
  <c r="W436" i="1"/>
  <c r="W438" i="1" s="1"/>
  <c r="P470" i="1"/>
  <c r="V371" i="1"/>
  <c r="V390" i="1"/>
  <c r="V412" i="1"/>
  <c r="Q470" i="1"/>
  <c r="W367" i="1"/>
  <c r="W370" i="1" s="1"/>
  <c r="W429" i="1"/>
  <c r="W431" i="1" s="1"/>
  <c r="W451" i="1"/>
  <c r="W453" i="1" s="1"/>
  <c r="W465" i="1" l="1"/>
  <c r="V460" i="1"/>
  <c r="V464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<sst xmlns="http://schemas.openxmlformats.org/spreadsheetml/2006/main" count="1695" uniqueCount="653">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</sst>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45182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Среда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0.54166666666666663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2000</v>
      </c>
      <c r="V52" s="306">
        <f>IFERROR(IF(U52="",0,CEILING((U52/$H52),1)*$H52),"")</f>
        <v>2008.8000000000002</v>
      </c>
      <c r="W52" s="37">
        <f>IFERROR(IF(V52=0,"",ROUNDUP(V52/H52,0)*0.02175),"")</f>
        <v>4.0454999999999997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185.18518518518516</v>
      </c>
      <c r="V55" s="307">
        <f>IFERROR(V52/H52,"0")+IFERROR(V53/H53,"0")+IFERROR(V54/H54,"0")</f>
        <v>186</v>
      </c>
      <c r="W55" s="307">
        <f>IFERROR(IF(W52="",0,W52),"0")+IFERROR(IF(W53="",0,W53),"0")+IFERROR(IF(W54="",0,W54),"0")</f>
        <v>4.0454999999999997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2000</v>
      </c>
      <c r="V56" s="307">
        <f>IFERROR(SUM(V52:V54),"0")</f>
        <v>2008.8000000000002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50</v>
      </c>
      <c r="V87" s="306">
        <f t="shared" ref="V87:V95" si="5">IFERROR(IF(U87="",0,CEILING((U87/$H87),1)*$H87),"")</f>
        <v>54</v>
      </c>
      <c r="W87" s="37">
        <f>IFERROR(IF(V87=0,"",ROUNDUP(V87/H87,0)*0.02175),"")</f>
        <v>0.1305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300</v>
      </c>
      <c r="V91" s="306">
        <f t="shared" si="5"/>
        <v>306</v>
      </c>
      <c r="W91" s="37">
        <f>IFERROR(IF(V91=0,"",ROUNDUP(V91/H91,0)*0.02175),"")</f>
        <v>0.73949999999999994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38.888888888888893</v>
      </c>
      <c r="V96" s="307">
        <f>IFERROR(V87/H87,"0")+IFERROR(V88/H88,"0")+IFERROR(V89/H89,"0")+IFERROR(V90/H90,"0")+IFERROR(V91/H91,"0")+IFERROR(V92/H92,"0")+IFERROR(V93/H93,"0")+IFERROR(V94/H94,"0")+IFERROR(V95/H95,"0")</f>
        <v>40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0.86999999999999988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350</v>
      </c>
      <c r="V97" s="307">
        <f>IFERROR(SUM(V87:V95),"0")</f>
        <v>360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9700</v>
      </c>
      <c r="V219" s="306">
        <f t="shared" ref="V219:V224" si="12">IFERROR(IF(U219="",0,CEILING((U219/$H219),1)*$H219),"")</f>
        <v>9703.7999999999993</v>
      </c>
      <c r="W219" s="37">
        <f>IFERROR(IF(V219=0,"",ROUNDUP(V219/H219,0)*0.02175),"")</f>
        <v>26.0565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1197.5308641975309</v>
      </c>
      <c r="V225" s="307">
        <f>IFERROR(V219/H219,"0")+IFERROR(V220/H220,"0")+IFERROR(V221/H221,"0")+IFERROR(V222/H222,"0")+IFERROR(V223/H223,"0")+IFERROR(V224/H224,"0")</f>
        <v>1198</v>
      </c>
      <c r="W225" s="307">
        <f>IFERROR(IF(W219="",0,W219),"0")+IFERROR(IF(W220="",0,W220),"0")+IFERROR(IF(W221="",0,W221),"0")+IFERROR(IF(W222="",0,W222),"0")+IFERROR(IF(W223="",0,W223),"0")+IFERROR(IF(W224="",0,W224),"0")</f>
        <v>26.0565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9700</v>
      </c>
      <c r="V226" s="307">
        <f>IFERROR(SUM(V219:V224),"0")</f>
        <v>9703.7999999999993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150</v>
      </c>
      <c r="V229" s="306">
        <f>IFERROR(IF(U229="",0,CEILING((U229/$H229),1)*$H229),"")</f>
        <v>156</v>
      </c>
      <c r="W229" s="37">
        <f>IFERROR(IF(V229=0,"",ROUNDUP(V229/H229,0)*0.02175),"")</f>
        <v>0.43499999999999994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19.23076923076923</v>
      </c>
      <c r="V232" s="307">
        <f>IFERROR(V228/H228,"0")+IFERROR(V229/H229,"0")+IFERROR(V230/H230,"0")+IFERROR(V231/H231,"0")</f>
        <v>20</v>
      </c>
      <c r="W232" s="307">
        <f>IFERROR(IF(W228="",0,W228),"0")+IFERROR(IF(W229="",0,W229),"0")+IFERROR(IF(W230="",0,W230),"0")+IFERROR(IF(W231="",0,W231),"0")</f>
        <v>0.43499999999999994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150</v>
      </c>
      <c r="V233" s="307">
        <f>IFERROR(SUM(V228:V231),"0")</f>
        <v>156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100</v>
      </c>
      <c r="V269" s="306">
        <f>IFERROR(IF(U269="",0,CEILING((U269/$H269),1)*$H269),"")</f>
        <v>105.3</v>
      </c>
      <c r="W269" s="37">
        <f>IFERROR(IF(V269=0,"",ROUNDUP(V269/H269,0)*0.02175),"")</f>
        <v>0.28275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12.345679012345679</v>
      </c>
      <c r="V272" s="307">
        <f>IFERROR(V269/H269,"0")+IFERROR(V270/H270,"0")+IFERROR(V271/H271,"0")</f>
        <v>13</v>
      </c>
      <c r="W272" s="307">
        <f>IFERROR(IF(W269="",0,W269),"0")+IFERROR(IF(W270="",0,W270),"0")+IFERROR(IF(W271="",0,W271),"0")</f>
        <v>0.28275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100</v>
      </c>
      <c r="V273" s="307">
        <f>IFERROR(SUM(V269:V271),"0")</f>
        <v>105.3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200</v>
      </c>
      <c r="V289" s="306">
        <f t="shared" si="14"/>
        <v>210</v>
      </c>
      <c r="W289" s="37">
        <f>IFERROR(IF(V289=0,"",ROUNDUP(V289/H289,0)*0.02175),"")</f>
        <v>0.30449999999999999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13.333333333333334</v>
      </c>
      <c r="V293" s="307">
        <f>IFERROR(V285/H285,"0")+IFERROR(V286/H286,"0")+IFERROR(V287/H287,"0")+IFERROR(V288/H288,"0")+IFERROR(V289/H289,"0")+IFERROR(V290/H290,"0")+IFERROR(V291/H291,"0")+IFERROR(V292/H292,"0")</f>
        <v>14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0.30449999999999999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200</v>
      </c>
      <c r="V294" s="307">
        <f>IFERROR(SUM(V285:V292),"0")</f>
        <v>210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600</v>
      </c>
      <c r="V296" s="306">
        <f>IFERROR(IF(U296="",0,CEILING((U296/$H296),1)*$H296),"")</f>
        <v>600</v>
      </c>
      <c r="W296" s="37">
        <f>IFERROR(IF(V296=0,"",ROUNDUP(V296/H296,0)*0.02175),"")</f>
        <v>0.86999999999999988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40</v>
      </c>
      <c r="V298" s="307">
        <f>IFERROR(V296/H296,"0")+IFERROR(V297/H297,"0")</f>
        <v>40</v>
      </c>
      <c r="W298" s="307">
        <f>IFERROR(IF(W296="",0,W296),"0")+IFERROR(IF(W297="",0,W297),"0")</f>
        <v>0.86999999999999988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600</v>
      </c>
      <c r="V299" s="307">
        <f>IFERROR(SUM(V296:V297),"0")</f>
        <v>600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600</v>
      </c>
      <c r="V442" s="306">
        <f>IFERROR(IF(U442="",0,CEILING((U442/$H442),1)*$H442),"")</f>
        <v>604.80000000000007</v>
      </c>
      <c r="W442" s="37">
        <f>IFERROR(IF(V442=0,"",ROUNDUP(V442/H442,0)*0.02175),"")</f>
        <v>1.218</v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55.55555555555555</v>
      </c>
      <c r="V443" s="307">
        <f>IFERROR(V441/H441,"0")+IFERROR(V442/H442,"0")</f>
        <v>56</v>
      </c>
      <c r="W443" s="307">
        <f>IFERROR(IF(W441="",0,W441),"0")+IFERROR(IF(W442="",0,W442),"0")</f>
        <v>1.218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600</v>
      </c>
      <c r="V444" s="307">
        <f>IFERROR(SUM(V441:V442),"0")</f>
        <v>604.80000000000007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300</v>
      </c>
      <c r="V446" s="306">
        <f>IFERROR(IF(U446="",0,CEILING((U446/$H446),1)*$H446),"")</f>
        <v>302.21999999999997</v>
      </c>
      <c r="W446" s="37">
        <f>IFERROR(IF(V446=0,"",ROUNDUP(V446/H446,0)*0.00753),"")</f>
        <v>0.51956999999999998</v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1000</v>
      </c>
      <c r="V447" s="306">
        <f>IFERROR(IF(U447="",0,CEILING((U447/$H447),1)*$H447),"")</f>
        <v>1003.02</v>
      </c>
      <c r="W447" s="37">
        <f>IFERROR(IF(V447=0,"",ROUNDUP(V447/H447,0)*0.00753),"")</f>
        <v>1.72437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296.80365296803654</v>
      </c>
      <c r="V448" s="307">
        <f>IFERROR(V446/H446,"0")+IFERROR(V447/H447,"0")</f>
        <v>298</v>
      </c>
      <c r="W448" s="307">
        <f>IFERROR(IF(W446="",0,W446),"0")+IFERROR(IF(W447="",0,W447),"0")</f>
        <v>2.2439399999999998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1300</v>
      </c>
      <c r="V449" s="307">
        <f>IFERROR(SUM(V446:V447),"0")</f>
        <v>1305.24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15000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15053.939999999997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15928.855844358583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15985.796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30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31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16678.855844358583</v>
      </c>
      <c r="V463" s="307">
        <f>GrossWeightTotalR+PalletQtyTotalR*25</f>
        <v>16760.796000000002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1858.8739283716454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1865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36.326190000000004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2008.8000000000002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360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9859.7999999999993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105.3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810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1910.04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2023-09-11T10:51:17Z</dcterms:modified>
</cp:coreProperties>
</file>