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0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P470" i="1" l="1"/>
  <c r="U462" i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V426" i="1" s="1"/>
  <c r="V423" i="1"/>
  <c r="W423" i="1" s="1"/>
  <c r="W422" i="1"/>
  <c r="V422" i="1"/>
  <c r="V427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V353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W244" i="1"/>
  <c r="U244" i="1"/>
  <c r="V243" i="1"/>
  <c r="W243" i="1" s="1"/>
  <c r="M243" i="1"/>
  <c r="V242" i="1"/>
  <c r="W242" i="1" s="1"/>
  <c r="M242" i="1"/>
  <c r="W241" i="1"/>
  <c r="V241" i="1"/>
  <c r="V245" i="1" s="1"/>
  <c r="M241" i="1"/>
  <c r="V239" i="1"/>
  <c r="U239" i="1"/>
  <c r="U238" i="1"/>
  <c r="W237" i="1"/>
  <c r="V237" i="1"/>
  <c r="M237" i="1"/>
  <c r="W236" i="1"/>
  <c r="V236" i="1"/>
  <c r="V235" i="1"/>
  <c r="W235" i="1" s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V185" i="1"/>
  <c r="W185" i="1" s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V164" i="1"/>
  <c r="V182" i="1" s="1"/>
  <c r="M164" i="1"/>
  <c r="U162" i="1"/>
  <c r="V161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V153" i="1"/>
  <c r="W153" i="1" s="1"/>
  <c r="M153" i="1"/>
  <c r="W152" i="1"/>
  <c r="W154" i="1" s="1"/>
  <c r="V152" i="1"/>
  <c r="U150" i="1"/>
  <c r="W149" i="1"/>
  <c r="U149" i="1"/>
  <c r="V148" i="1"/>
  <c r="W148" i="1" s="1"/>
  <c r="M148" i="1"/>
  <c r="W147" i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V128" i="1"/>
  <c r="M128" i="1"/>
  <c r="U124" i="1"/>
  <c r="U123" i="1"/>
  <c r="V122" i="1"/>
  <c r="W122" i="1" s="1"/>
  <c r="M122" i="1"/>
  <c r="W121" i="1"/>
  <c r="V121" i="1"/>
  <c r="M121" i="1"/>
  <c r="V120" i="1"/>
  <c r="V124" i="1" s="1"/>
  <c r="M120" i="1"/>
  <c r="V119" i="1"/>
  <c r="M119" i="1"/>
  <c r="U116" i="1"/>
  <c r="U115" i="1"/>
  <c r="V114" i="1"/>
  <c r="W114" i="1" s="1"/>
  <c r="W113" i="1"/>
  <c r="V113" i="1"/>
  <c r="M113" i="1"/>
  <c r="V112" i="1"/>
  <c r="V115" i="1" s="1"/>
  <c r="M112" i="1"/>
  <c r="V111" i="1"/>
  <c r="W111" i="1" s="1"/>
  <c r="M111" i="1"/>
  <c r="V110" i="1"/>
  <c r="V116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W90" i="1" s="1"/>
  <c r="M90" i="1"/>
  <c r="V89" i="1"/>
  <c r="W89" i="1" s="1"/>
  <c r="M89" i="1"/>
  <c r="V88" i="1"/>
  <c r="W88" i="1" s="1"/>
  <c r="M88" i="1"/>
  <c r="W87" i="1"/>
  <c r="W96" i="1" s="1"/>
  <c r="V87" i="1"/>
  <c r="V96" i="1" s="1"/>
  <c r="M87" i="1"/>
  <c r="U85" i="1"/>
  <c r="U84" i="1"/>
  <c r="W83" i="1"/>
  <c r="V83" i="1"/>
  <c r="M83" i="1"/>
  <c r="V82" i="1"/>
  <c r="W82" i="1" s="1"/>
  <c r="M82" i="1"/>
  <c r="V81" i="1"/>
  <c r="W81" i="1" s="1"/>
  <c r="W80" i="1"/>
  <c r="V80" i="1"/>
  <c r="M80" i="1"/>
  <c r="V79" i="1"/>
  <c r="W79" i="1" s="1"/>
  <c r="V78" i="1"/>
  <c r="W78" i="1" s="1"/>
  <c r="U76" i="1"/>
  <c r="U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V76" i="1" s="1"/>
  <c r="M59" i="1"/>
  <c r="U56" i="1"/>
  <c r="U55" i="1"/>
  <c r="V54" i="1"/>
  <c r="W54" i="1" s="1"/>
  <c r="V53" i="1"/>
  <c r="V56" i="1" s="1"/>
  <c r="M53" i="1"/>
  <c r="V52" i="1"/>
  <c r="W52" i="1" s="1"/>
  <c r="M52" i="1"/>
  <c r="U49" i="1"/>
  <c r="V48" i="1"/>
  <c r="U48" i="1"/>
  <c r="V47" i="1"/>
  <c r="W47" i="1" s="1"/>
  <c r="M47" i="1"/>
  <c r="V46" i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V32" i="1" s="1"/>
  <c r="M26" i="1"/>
  <c r="U24" i="1"/>
  <c r="U460" i="1" s="1"/>
  <c r="U23" i="1"/>
  <c r="V22" i="1"/>
  <c r="M22" i="1"/>
  <c r="H10" i="1"/>
  <c r="A9" i="1"/>
  <c r="A10" i="1" s="1"/>
  <c r="D7" i="1"/>
  <c r="N6" i="1"/>
  <c r="M2" i="1"/>
  <c r="W84" i="1" l="1"/>
  <c r="W107" i="1"/>
  <c r="B470" i="1"/>
  <c r="V461" i="1"/>
  <c r="F9" i="1"/>
  <c r="F10" i="1"/>
  <c r="W22" i="1"/>
  <c r="W23" i="1" s="1"/>
  <c r="W26" i="1"/>
  <c r="W32" i="1" s="1"/>
  <c r="V33" i="1"/>
  <c r="W53" i="1"/>
  <c r="W55" i="1" s="1"/>
  <c r="V55" i="1"/>
  <c r="V85" i="1"/>
  <c r="V97" i="1"/>
  <c r="V108" i="1"/>
  <c r="W112" i="1"/>
  <c r="F470" i="1"/>
  <c r="W120" i="1"/>
  <c r="V123" i="1"/>
  <c r="W164" i="1"/>
  <c r="W181" i="1" s="1"/>
  <c r="W194" i="1"/>
  <c r="V217" i="1"/>
  <c r="V233" i="1"/>
  <c r="V272" i="1"/>
  <c r="W269" i="1"/>
  <c r="W272" i="1" s="1"/>
  <c r="V315" i="1"/>
  <c r="W424" i="1"/>
  <c r="W426" i="1" s="1"/>
  <c r="W441" i="1"/>
  <c r="W443" i="1" s="1"/>
  <c r="D470" i="1"/>
  <c r="H9" i="1"/>
  <c r="U464" i="1"/>
  <c r="V24" i="1"/>
  <c r="C470" i="1"/>
  <c r="E470" i="1"/>
  <c r="V75" i="1"/>
  <c r="V84" i="1"/>
  <c r="V107" i="1"/>
  <c r="W119" i="1"/>
  <c r="W123" i="1" s="1"/>
  <c r="G470" i="1"/>
  <c r="V132" i="1"/>
  <c r="V143" i="1"/>
  <c r="I470" i="1"/>
  <c r="V150" i="1"/>
  <c r="W157" i="1"/>
  <c r="W161" i="1" s="1"/>
  <c r="V181" i="1"/>
  <c r="V186" i="1"/>
  <c r="V187" i="1"/>
  <c r="W184" i="1"/>
  <c r="W186" i="1" s="1"/>
  <c r="J470" i="1"/>
  <c r="V206" i="1"/>
  <c r="W216" i="1"/>
  <c r="V225" i="1"/>
  <c r="W232" i="1"/>
  <c r="W238" i="1"/>
  <c r="W249" i="1"/>
  <c r="V273" i="1"/>
  <c r="M470" i="1"/>
  <c r="W298" i="1"/>
  <c r="N470" i="1"/>
  <c r="V360" i="1"/>
  <c r="W385" i="1"/>
  <c r="W390" i="1" s="1"/>
  <c r="Q470" i="1"/>
  <c r="W406" i="1"/>
  <c r="W412" i="1" s="1"/>
  <c r="W448" i="1"/>
  <c r="V454" i="1"/>
  <c r="V453" i="1"/>
  <c r="S470" i="1"/>
  <c r="V459" i="1"/>
  <c r="W457" i="1"/>
  <c r="W458" i="1" s="1"/>
  <c r="H470" i="1"/>
  <c r="J9" i="1"/>
  <c r="V23" i="1"/>
  <c r="W46" i="1"/>
  <c r="W48" i="1" s="1"/>
  <c r="V49" i="1"/>
  <c r="W59" i="1"/>
  <c r="W75" i="1" s="1"/>
  <c r="W110" i="1"/>
  <c r="W115" i="1" s="1"/>
  <c r="W128" i="1"/>
  <c r="W131" i="1" s="1"/>
  <c r="V131" i="1"/>
  <c r="V149" i="1"/>
  <c r="V154" i="1"/>
  <c r="V155" i="1"/>
  <c r="W190" i="1"/>
  <c r="V244" i="1"/>
  <c r="K470" i="1"/>
  <c r="V255" i="1"/>
  <c r="W248" i="1"/>
  <c r="W293" i="1"/>
  <c r="V294" i="1"/>
  <c r="V327" i="1"/>
  <c r="V444" i="1"/>
  <c r="V462" i="1"/>
  <c r="L470" i="1"/>
  <c r="W143" i="1"/>
  <c r="V144" i="1"/>
  <c r="W225" i="1"/>
  <c r="V226" i="1"/>
  <c r="W326" i="1"/>
  <c r="W360" i="1"/>
  <c r="V361" i="1"/>
  <c r="R470" i="1"/>
  <c r="V438" i="1"/>
  <c r="V439" i="1"/>
  <c r="W436" i="1"/>
  <c r="W438" i="1" s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W255" i="1" l="1"/>
  <c r="W205" i="1"/>
  <c r="W465" i="1" s="1"/>
  <c r="V464" i="1"/>
  <c r="V460" i="1"/>
  <c r="V463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<sst xmlns="http://schemas.openxmlformats.org/spreadsheetml/2006/main" count="1695" uniqueCount="653">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</sst>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45182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Среда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0.54166666666666663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30</v>
      </c>
      <c r="V46" s="306">
        <f>IFERROR(IF(U46="",0,CEILING((U46/$H46),1)*$H46),"")</f>
        <v>32.400000000000006</v>
      </c>
      <c r="W46" s="37">
        <f>IFERROR(IF(V46=0,"",ROUNDUP(V46/H46,0)*0.02175),"")</f>
        <v>6.5250000000000002E-2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2.7777777777777777</v>
      </c>
      <c r="V48" s="307">
        <f>IFERROR(V46/H46,"0")+IFERROR(V47/H47,"0")</f>
        <v>3.0000000000000004</v>
      </c>
      <c r="W48" s="307">
        <f>IFERROR(IF(W46="",0,W46),"0")+IFERROR(IF(W47="",0,W47),"0")</f>
        <v>6.5250000000000002E-2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30</v>
      </c>
      <c r="V49" s="307">
        <f>IFERROR(SUM(V46:V47),"0")</f>
        <v>32.400000000000006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30</v>
      </c>
      <c r="V52" s="306">
        <f>IFERROR(IF(U52="",0,CEILING((U52/$H52),1)*$H52),"")</f>
        <v>32.400000000000006</v>
      </c>
      <c r="W52" s="37">
        <f>IFERROR(IF(V52=0,"",ROUNDUP(V52/H52,0)*0.02175),"")</f>
        <v>6.5250000000000002E-2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2.7777777777777777</v>
      </c>
      <c r="V55" s="307">
        <f>IFERROR(V52/H52,"0")+IFERROR(V53/H53,"0")+IFERROR(V54/H54,"0")</f>
        <v>3.0000000000000004</v>
      </c>
      <c r="W55" s="307">
        <f>IFERROR(IF(W52="",0,W52),"0")+IFERROR(IF(W53="",0,W53),"0")+IFERROR(IF(W54="",0,W54),"0")</f>
        <v>6.5250000000000002E-2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30</v>
      </c>
      <c r="V56" s="307">
        <f>IFERROR(SUM(V52:V54),"0")</f>
        <v>32.400000000000006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20</v>
      </c>
      <c r="V60" s="306">
        <f t="shared" si="2"/>
        <v>21.6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1.8518518518518516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2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4.3499999999999997E-2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20</v>
      </c>
      <c r="V76" s="307">
        <f>IFERROR(SUM(V59:V74),"0")</f>
        <v>21.6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100</v>
      </c>
      <c r="V100" s="306">
        <f t="shared" si="6"/>
        <v>105.3</v>
      </c>
      <c r="W100" s="37">
        <f>IFERROR(IF(V100=0,"",ROUNDUP(V100/H100,0)*0.02175),"")</f>
        <v>0.28275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12.345679012345679</v>
      </c>
      <c r="V107" s="307">
        <f>IFERROR(V99/H99,"0")+IFERROR(V100/H100,"0")+IFERROR(V101/H101,"0")+IFERROR(V102/H102,"0")+IFERROR(V103/H103,"0")+IFERROR(V104/H104,"0")+IFERROR(V105/H105,"0")+IFERROR(V106/H106,"0")</f>
        <v>13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0.28275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100</v>
      </c>
      <c r="V108" s="307">
        <f>IFERROR(SUM(V99:V106),"0")</f>
        <v>105.3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50</v>
      </c>
      <c r="V119" s="306">
        <f>IFERROR(IF(U119="",0,CEILING((U119/$H119),1)*$H119),"")</f>
        <v>56.699999999999996</v>
      </c>
      <c r="W119" s="37">
        <f>IFERROR(IF(V119=0,"",ROUNDUP(V119/H119,0)*0.02175),"")</f>
        <v>0.15225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6.1728395061728394</v>
      </c>
      <c r="V123" s="307">
        <f>IFERROR(V119/H119,"0")+IFERROR(V120/H120,"0")+IFERROR(V121/H121,"0")+IFERROR(V122/H122,"0")</f>
        <v>7</v>
      </c>
      <c r="W123" s="307">
        <f>IFERROR(IF(W119="",0,W119),"0")+IFERROR(IF(W120="",0,W120),"0")+IFERROR(IF(W121="",0,W121),"0")+IFERROR(IF(W122="",0,W122),"0")</f>
        <v>0.15225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50</v>
      </c>
      <c r="V124" s="307">
        <f>IFERROR(SUM(V119:V122),"0")</f>
        <v>56.699999999999996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200</v>
      </c>
      <c r="V192" s="306">
        <f t="shared" si="10"/>
        <v>205.20000000000002</v>
      </c>
      <c r="W192" s="37">
        <f>IFERROR(IF(V192=0,"",ROUNDUP(V192/H192,0)*0.02175),"")</f>
        <v>0.41324999999999995</v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18.518518518518519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19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0.41324999999999995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200</v>
      </c>
      <c r="V206" s="307">
        <f>IFERROR(SUM(V190:V204),"0")</f>
        <v>205.20000000000002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50</v>
      </c>
      <c r="V213" s="306">
        <f>IFERROR(IF(U213="",0,CEILING((U213/$H213),1)*$H213),"")</f>
        <v>50.400000000000006</v>
      </c>
      <c r="W213" s="37">
        <f>IFERROR(IF(V213=0,"",ROUNDUP(V213/H213,0)*0.00753),"")</f>
        <v>9.0359999999999996E-2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11.904761904761905</v>
      </c>
      <c r="V216" s="307">
        <f>IFERROR(V212/H212,"0")+IFERROR(V213/H213,"0")+IFERROR(V214/H214,"0")+IFERROR(V215/H215,"0")</f>
        <v>12</v>
      </c>
      <c r="W216" s="307">
        <f>IFERROR(IF(W212="",0,W212),"0")+IFERROR(IF(W213="",0,W213),"0")+IFERROR(IF(W214="",0,W214),"0")+IFERROR(IF(W215="",0,W215),"0")</f>
        <v>9.0359999999999996E-2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50</v>
      </c>
      <c r="V217" s="307">
        <f>IFERROR(SUM(V212:V215),"0")</f>
        <v>50.400000000000006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400</v>
      </c>
      <c r="V219" s="306">
        <f t="shared" ref="V219:V224" si="12">IFERROR(IF(U219="",0,CEILING((U219/$H219),1)*$H219),"")</f>
        <v>405</v>
      </c>
      <c r="W219" s="37">
        <f>IFERROR(IF(V219=0,"",ROUNDUP(V219/H219,0)*0.02175),"")</f>
        <v>1.0874999999999999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49.382716049382715</v>
      </c>
      <c r="V225" s="307">
        <f>IFERROR(V219/H219,"0")+IFERROR(V220/H220,"0")+IFERROR(V221/H221,"0")+IFERROR(V222/H222,"0")+IFERROR(V223/H223,"0")+IFERROR(V224/H224,"0")</f>
        <v>50</v>
      </c>
      <c r="W225" s="307">
        <f>IFERROR(IF(W219="",0,W219),"0")+IFERROR(IF(W220="",0,W220),"0")+IFERROR(IF(W221="",0,W221),"0")+IFERROR(IF(W222="",0,W222),"0")+IFERROR(IF(W223="",0,W223),"0")+IFERROR(IF(W224="",0,W224),"0")</f>
        <v>1.0874999999999999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400</v>
      </c>
      <c r="V226" s="307">
        <f>IFERROR(SUM(V219:V224),"0")</f>
        <v>405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50</v>
      </c>
      <c r="V228" s="306">
        <f>IFERROR(IF(U228="",0,CEILING((U228/$H228),1)*$H228),"")</f>
        <v>50.400000000000006</v>
      </c>
      <c r="W228" s="37">
        <f>IFERROR(IF(V228=0,"",ROUNDUP(V228/H228,0)*0.02175),"")</f>
        <v>0.1305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120</v>
      </c>
      <c r="V229" s="306">
        <f>IFERROR(IF(U229="",0,CEILING((U229/$H229),1)*$H229),"")</f>
        <v>124.8</v>
      </c>
      <c r="W229" s="37">
        <f>IFERROR(IF(V229=0,"",ROUNDUP(V229/H229,0)*0.02175),"")</f>
        <v>0.34799999999999998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21.336996336996336</v>
      </c>
      <c r="V232" s="307">
        <f>IFERROR(V228/H228,"0")+IFERROR(V229/H229,"0")+IFERROR(V230/H230,"0")+IFERROR(V231/H231,"0")</f>
        <v>22</v>
      </c>
      <c r="W232" s="307">
        <f>IFERROR(IF(W228="",0,W228),"0")+IFERROR(IF(W229="",0,W229),"0")+IFERROR(IF(W230="",0,W230),"0")+IFERROR(IF(W231="",0,W231),"0")</f>
        <v>0.47849999999999998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170</v>
      </c>
      <c r="V233" s="307">
        <f>IFERROR(SUM(V228:V231),"0")</f>
        <v>175.2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100</v>
      </c>
      <c r="V269" s="306">
        <f>IFERROR(IF(U269="",0,CEILING((U269/$H269),1)*$H269),"")</f>
        <v>105.3</v>
      </c>
      <c r="W269" s="37">
        <f>IFERROR(IF(V269=0,"",ROUNDUP(V269/H269,0)*0.02175),"")</f>
        <v>0.28275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12.345679012345679</v>
      </c>
      <c r="V272" s="307">
        <f>IFERROR(V269/H269,"0")+IFERROR(V270/H270,"0")+IFERROR(V271/H271,"0")</f>
        <v>13</v>
      </c>
      <c r="W272" s="307">
        <f>IFERROR(IF(W269="",0,W269),"0")+IFERROR(IF(W270="",0,W270),"0")+IFERROR(IF(W271="",0,W271),"0")</f>
        <v>0.28275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100</v>
      </c>
      <c r="V273" s="307">
        <f>IFERROR(SUM(V269:V271),"0")</f>
        <v>105.3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200</v>
      </c>
      <c r="V296" s="306">
        <f>IFERROR(IF(U296="",0,CEILING((U296/$H296),1)*$H296),"")</f>
        <v>210</v>
      </c>
      <c r="W296" s="37">
        <f>IFERROR(IF(V296=0,"",ROUNDUP(V296/H296,0)*0.02175),"")</f>
        <v>0.30449999999999999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13.333333333333334</v>
      </c>
      <c r="V298" s="307">
        <f>IFERROR(V296/H296,"0")+IFERROR(V297/H297,"0")</f>
        <v>14</v>
      </c>
      <c r="W298" s="307">
        <f>IFERROR(IF(W296="",0,W296),"0")+IFERROR(IF(W297="",0,W297),"0")</f>
        <v>0.30449999999999999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200</v>
      </c>
      <c r="V299" s="307">
        <f>IFERROR(SUM(V296:V297),"0")</f>
        <v>210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60</v>
      </c>
      <c r="V301" s="306">
        <f>IFERROR(IF(U301="",0,CEILING((U301/$H301),1)*$H301),"")</f>
        <v>62.4</v>
      </c>
      <c r="W301" s="37">
        <f>IFERROR(IF(V301=0,"",ROUNDUP(V301/H301,0)*0.02175),"")</f>
        <v>0.17399999999999999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7.6923076923076925</v>
      </c>
      <c r="V302" s="307">
        <f>IFERROR(V301/H301,"0")</f>
        <v>8</v>
      </c>
      <c r="W302" s="307">
        <f>IFERROR(IF(W301="",0,W301),"0")</f>
        <v>0.17399999999999999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60</v>
      </c>
      <c r="V303" s="307">
        <f>IFERROR(SUM(V301:V301),"0")</f>
        <v>62.4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30</v>
      </c>
      <c r="V317" s="306">
        <f>IFERROR(IF(U317="",0,CEILING((U317/$H317),1)*$H317),"")</f>
        <v>30.66</v>
      </c>
      <c r="W317" s="37">
        <f>IFERROR(IF(V317=0,"",ROUNDUP(V317/H317,0)*0.00753),"")</f>
        <v>5.271E-2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6.8493150684931505</v>
      </c>
      <c r="V319" s="307">
        <f>IFERROR(V317/H317,"0")+IFERROR(V318/H318,"0")</f>
        <v>7</v>
      </c>
      <c r="W319" s="307">
        <f>IFERROR(IF(W317="",0,W317),"0")+IFERROR(IF(W318="",0,W318),"0")</f>
        <v>5.271E-2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30</v>
      </c>
      <c r="V320" s="307">
        <f>IFERROR(SUM(V317:V318),"0")</f>
        <v>30.66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400</v>
      </c>
      <c r="V322" s="306">
        <f>IFERROR(IF(U322="",0,CEILING((U322/$H322),1)*$H322),"")</f>
        <v>405.59999999999997</v>
      </c>
      <c r="W322" s="37">
        <f>IFERROR(IF(V322=0,"",ROUNDUP(V322/H322,0)*0.02175),"")</f>
        <v>1.131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51.282051282051285</v>
      </c>
      <c r="V326" s="307">
        <f>IFERROR(V322/H322,"0")+IFERROR(V323/H323,"0")+IFERROR(V324/H324,"0")+IFERROR(V325/H325,"0")</f>
        <v>52</v>
      </c>
      <c r="W326" s="307">
        <f>IFERROR(IF(W322="",0,W322),"0")+IFERROR(IF(W323="",0,W323),"0")+IFERROR(IF(W324="",0,W324),"0")+IFERROR(IF(W325="",0,W325),"0")</f>
        <v>1.131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400</v>
      </c>
      <c r="V327" s="307">
        <f>IFERROR(SUM(V322:V325),"0")</f>
        <v>405.59999999999997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30</v>
      </c>
      <c r="V340" s="306">
        <f t="shared" ref="V340:V352" si="15">IFERROR(IF(U340="",0,CEILING((U340/$H340),1)*$H340),"")</f>
        <v>33.6</v>
      </c>
      <c r="W340" s="37">
        <f>IFERROR(IF(V340=0,"",ROUNDUP(V340/H340,0)*0.00753),"")</f>
        <v>6.0240000000000002E-2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50</v>
      </c>
      <c r="V341" s="306">
        <f t="shared" si="15"/>
        <v>50.400000000000006</v>
      </c>
      <c r="W341" s="37">
        <f>IFERROR(IF(V341=0,"",ROUNDUP(V341/H341,0)*0.00753),"")</f>
        <v>9.0359999999999996E-2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70</v>
      </c>
      <c r="V342" s="306">
        <f t="shared" si="15"/>
        <v>71.400000000000006</v>
      </c>
      <c r="W342" s="37">
        <f>IFERROR(IF(V342=0,"",ROUNDUP(V342/H342,0)*0.00753),"")</f>
        <v>0.12801000000000001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35.714285714285708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37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0.27861000000000002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150</v>
      </c>
      <c r="V354" s="307">
        <f>IFERROR(SUM(V340:V352),"0")</f>
        <v>155.4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60</v>
      </c>
      <c r="V383" s="306">
        <f t="shared" ref="V383:V389" si="17">IFERROR(IF(U383="",0,CEILING((U383/$H383),1)*$H383),"")</f>
        <v>63</v>
      </c>
      <c r="W383" s="37">
        <f>IFERROR(IF(V383=0,"",ROUNDUP(V383/H383,0)*0.00753),"")</f>
        <v>0.11295000000000001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14.285714285714285</v>
      </c>
      <c r="V390" s="307">
        <f>IFERROR(V383/H383,"0")+IFERROR(V384/H384,"0")+IFERROR(V385/H385,"0")+IFERROR(V386/H386,"0")+IFERROR(V387/H387,"0")+IFERROR(V388/H388,"0")+IFERROR(V389/H389,"0")</f>
        <v>15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0.11295000000000001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60</v>
      </c>
      <c r="V391" s="307">
        <f>IFERROR(SUM(V383:V389),"0")</f>
        <v>63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120</v>
      </c>
      <c r="V404" s="306">
        <f t="shared" si="18"/>
        <v>121.44000000000001</v>
      </c>
      <c r="W404" s="37">
        <f>IFERROR(IF(V404=0,"",ROUNDUP(V404/H404,0)*0.01196),"")</f>
        <v>0.27507999999999999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50</v>
      </c>
      <c r="V406" s="306">
        <f t="shared" si="18"/>
        <v>52.800000000000004</v>
      </c>
      <c r="W406" s="37">
        <f>IFERROR(IF(V406=0,"",ROUNDUP(V406/H406,0)*0.01196),"")</f>
        <v>0.1196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32.196969696969695</v>
      </c>
      <c r="V412" s="307">
        <f>IFERROR(V403/H403,"0")+IFERROR(V404/H404,"0")+IFERROR(V405/H405,"0")+IFERROR(V406/H406,"0")+IFERROR(V407/H407,"0")+IFERROR(V408/H408,"0")+IFERROR(V409/H409,"0")+IFERROR(V410/H410,"0")+IFERROR(V411/H411,"0")</f>
        <v>33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0.39467999999999998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170</v>
      </c>
      <c r="V413" s="307">
        <f>IFERROR(SUM(V403:V411),"0")</f>
        <v>174.24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70</v>
      </c>
      <c r="V415" s="306">
        <f>IFERROR(IF(U415="",0,CEILING((U415/$H415),1)*$H415),"")</f>
        <v>73.92</v>
      </c>
      <c r="W415" s="37">
        <f>IFERROR(IF(V415=0,"",ROUNDUP(V415/H415,0)*0.01196),"")</f>
        <v>0.16744000000000001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13.257575757575758</v>
      </c>
      <c r="V417" s="307">
        <f>IFERROR(V415/H415,"0")+IFERROR(V416/H416,"0")</f>
        <v>14</v>
      </c>
      <c r="W417" s="307">
        <f>IFERROR(IF(W415="",0,W415),"0")+IFERROR(IF(W416="",0,W416),"0")</f>
        <v>0.16744000000000001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70</v>
      </c>
      <c r="V418" s="307">
        <f>IFERROR(SUM(V415:V416),"0")</f>
        <v>73.92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100</v>
      </c>
      <c r="V420" s="306">
        <f t="shared" ref="V420:V425" si="19">IFERROR(IF(U420="",0,CEILING((U420/$H420),1)*$H420),"")</f>
        <v>100.32000000000001</v>
      </c>
      <c r="W420" s="37">
        <f>IFERROR(IF(V420=0,"",ROUNDUP(V420/H420,0)*0.01196),"")</f>
        <v>0.22724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50</v>
      </c>
      <c r="V421" s="306">
        <f t="shared" si="19"/>
        <v>52.800000000000004</v>
      </c>
      <c r="W421" s="37">
        <f>IFERROR(IF(V421=0,"",ROUNDUP(V421/H421,0)*0.01196),"")</f>
        <v>0.1196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100</v>
      </c>
      <c r="V422" s="306">
        <f t="shared" si="19"/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47.348484848484844</v>
      </c>
      <c r="V426" s="307">
        <f>IFERROR(V420/H420,"0")+IFERROR(V421/H421,"0")+IFERROR(V422/H422,"0")+IFERROR(V423/H423,"0")+IFERROR(V424/H424,"0")+IFERROR(V425/H425,"0")</f>
        <v>48</v>
      </c>
      <c r="W426" s="307">
        <f>IFERROR(IF(W420="",0,W420),"0")+IFERROR(IF(W421="",0,W421),"0")+IFERROR(IF(W422="",0,W422),"0")+IFERROR(IF(W423="",0,W423),"0")+IFERROR(IF(W424="",0,W424),"0")+IFERROR(IF(W425="",0,W425),"0")</f>
        <v>0.57407999999999992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250</v>
      </c>
      <c r="V427" s="307">
        <f>IFERROR(SUM(V420:V425),"0")</f>
        <v>253.44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60</v>
      </c>
      <c r="V437" s="306">
        <f>IFERROR(IF(U437="",0,CEILING((U437/$H437),1)*$H437),"")</f>
        <v>60</v>
      </c>
      <c r="W437" s="37">
        <f>IFERROR(IF(V437=0,"",ROUNDUP(V437/H437,0)*0.02175),"")</f>
        <v>0.10874999999999999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5</v>
      </c>
      <c r="V438" s="307">
        <f>IFERROR(V436/H436,"0")+IFERROR(V437/H437,"0")</f>
        <v>5</v>
      </c>
      <c r="W438" s="307">
        <f>IFERROR(IF(W436="",0,W436),"0")+IFERROR(IF(W437="",0,W437),"0")</f>
        <v>0.10874999999999999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60</v>
      </c>
      <c r="V439" s="307">
        <f>IFERROR(SUM(V436:V437),"0")</f>
        <v>60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2600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2678.1600000000003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2760.840166784003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2843.6379999999995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6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2910.840166784003</v>
      </c>
      <c r="V463" s="307">
        <f>GrossWeightTotalR+PalletQtyTotalR*25</f>
        <v>2993.6379999999995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366.37463542714681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377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6.2600799999999994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32.400000000000006</v>
      </c>
      <c r="D470" s="47">
        <f>IFERROR(V52*1,"0")+IFERROR(V53*1,"0")+IFERROR(V54*1,"0")</f>
        <v>32.400000000000006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126.9</v>
      </c>
      <c r="F470" s="47">
        <f>IFERROR(V119*1,"0")+IFERROR(V120*1,"0")+IFERROR(V121*1,"0")+IFERROR(V122*1,"0")</f>
        <v>56.699999999999996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835.8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105.3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272.39999999999998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436.26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155.4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63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501.6</v>
      </c>
      <c r="R470" s="47">
        <f>IFERROR(V436*1,"0")+IFERROR(V437*1,"0")+IFERROR(V441*1,"0")+IFERROR(V442*1,"0")+IFERROR(V446*1,"0")+IFERROR(V447*1,"0")+IFERROR(V451*1,"0")+IFERROR(V452*1,"0")</f>
        <v>60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2023-09-11T10:52:47Z</dcterms:modified>
</cp:coreProperties>
</file>