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7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V426" i="1" s="1"/>
  <c r="V423" i="1"/>
  <c r="W423" i="1" s="1"/>
  <c r="V422" i="1"/>
  <c r="V427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P470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V353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W244" i="1"/>
  <c r="U244" i="1"/>
  <c r="V243" i="1"/>
  <c r="W243" i="1" s="1"/>
  <c r="M243" i="1"/>
  <c r="V242" i="1"/>
  <c r="W242" i="1" s="1"/>
  <c r="M242" i="1"/>
  <c r="W241" i="1"/>
  <c r="V241" i="1"/>
  <c r="V245" i="1" s="1"/>
  <c r="M241" i="1"/>
  <c r="V239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V164" i="1"/>
  <c r="V181" i="1" s="1"/>
  <c r="M164" i="1"/>
  <c r="U162" i="1"/>
  <c r="V161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M153" i="1"/>
  <c r="W152" i="1"/>
  <c r="V152" i="1"/>
  <c r="U150" i="1"/>
  <c r="W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V120" i="1"/>
  <c r="V124" i="1" s="1"/>
  <c r="M120" i="1"/>
  <c r="V119" i="1"/>
  <c r="M119" i="1"/>
  <c r="U116" i="1"/>
  <c r="U115" i="1"/>
  <c r="V114" i="1"/>
  <c r="W114" i="1" s="1"/>
  <c r="W113" i="1"/>
  <c r="V113" i="1"/>
  <c r="M113" i="1"/>
  <c r="V112" i="1"/>
  <c r="V115" i="1" s="1"/>
  <c r="M112" i="1"/>
  <c r="V111" i="1"/>
  <c r="W111" i="1" s="1"/>
  <c r="M111" i="1"/>
  <c r="V110" i="1"/>
  <c r="V116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V108" i="1" s="1"/>
  <c r="V99" i="1"/>
  <c r="W99" i="1" s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M80" i="1"/>
  <c r="V79" i="1"/>
  <c r="V85" i="1" s="1"/>
  <c r="V78" i="1"/>
  <c r="W78" i="1" s="1"/>
  <c r="U76" i="1"/>
  <c r="U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V76" i="1" s="1"/>
  <c r="M59" i="1"/>
  <c r="U56" i="1"/>
  <c r="U55" i="1"/>
  <c r="V54" i="1"/>
  <c r="W54" i="1" s="1"/>
  <c r="V53" i="1"/>
  <c r="V56" i="1" s="1"/>
  <c r="M53" i="1"/>
  <c r="V52" i="1"/>
  <c r="W52" i="1" s="1"/>
  <c r="M52" i="1"/>
  <c r="U49" i="1"/>
  <c r="V48" i="1"/>
  <c r="U48" i="1"/>
  <c r="V47" i="1"/>
  <c r="W47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460" i="1" s="1"/>
  <c r="U23" i="1"/>
  <c r="V22" i="1"/>
  <c r="V24" i="1" s="1"/>
  <c r="M22" i="1"/>
  <c r="H10" i="1"/>
  <c r="A9" i="1"/>
  <c r="J9" i="1" s="1"/>
  <c r="D7" i="1"/>
  <c r="N6" i="1"/>
  <c r="M2" i="1"/>
  <c r="W96" i="1" l="1"/>
  <c r="W154" i="1"/>
  <c r="A10" i="1"/>
  <c r="F9" i="1"/>
  <c r="F10" i="1"/>
  <c r="W22" i="1"/>
  <c r="W23" i="1" s="1"/>
  <c r="W26" i="1"/>
  <c r="W32" i="1" s="1"/>
  <c r="V33" i="1"/>
  <c r="V460" i="1" s="1"/>
  <c r="W53" i="1"/>
  <c r="W55" i="1" s="1"/>
  <c r="V55" i="1"/>
  <c r="W79" i="1"/>
  <c r="W84" i="1" s="1"/>
  <c r="V97" i="1"/>
  <c r="W100" i="1"/>
  <c r="W107" i="1" s="1"/>
  <c r="W112" i="1"/>
  <c r="F470" i="1"/>
  <c r="W120" i="1"/>
  <c r="V123" i="1"/>
  <c r="W194" i="1"/>
  <c r="V217" i="1"/>
  <c r="V233" i="1"/>
  <c r="V272" i="1"/>
  <c r="W269" i="1"/>
  <c r="W272" i="1" s="1"/>
  <c r="V315" i="1"/>
  <c r="W424" i="1"/>
  <c r="W441" i="1"/>
  <c r="W443" i="1" s="1"/>
  <c r="D470" i="1"/>
  <c r="H9" i="1"/>
  <c r="U464" i="1"/>
  <c r="C470" i="1"/>
  <c r="E470" i="1"/>
  <c r="V75" i="1"/>
  <c r="V84" i="1"/>
  <c r="V96" i="1"/>
  <c r="V107" i="1"/>
  <c r="W119" i="1"/>
  <c r="W123" i="1" s="1"/>
  <c r="G470" i="1"/>
  <c r="V132" i="1"/>
  <c r="V143" i="1"/>
  <c r="I470" i="1"/>
  <c r="V150" i="1"/>
  <c r="W157" i="1"/>
  <c r="W161" i="1" s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V360" i="1"/>
  <c r="W385" i="1"/>
  <c r="W390" i="1" s="1"/>
  <c r="V391" i="1"/>
  <c r="Q470" i="1"/>
  <c r="W406" i="1"/>
  <c r="W422" i="1"/>
  <c r="W426" i="1" s="1"/>
  <c r="W448" i="1"/>
  <c r="V454" i="1"/>
  <c r="V453" i="1"/>
  <c r="S470" i="1"/>
  <c r="V459" i="1"/>
  <c r="W457" i="1"/>
  <c r="W458" i="1" s="1"/>
  <c r="H470" i="1"/>
  <c r="B470" i="1"/>
  <c r="V461" i="1"/>
  <c r="V23" i="1"/>
  <c r="W46" i="1"/>
  <c r="W48" i="1" s="1"/>
  <c r="V49" i="1"/>
  <c r="W59" i="1"/>
  <c r="W75" i="1" s="1"/>
  <c r="W110" i="1"/>
  <c r="W115" i="1" s="1"/>
  <c r="W128" i="1"/>
  <c r="W131" i="1" s="1"/>
  <c r="V131" i="1"/>
  <c r="V149" i="1"/>
  <c r="V154" i="1"/>
  <c r="V155" i="1"/>
  <c r="W190" i="1"/>
  <c r="W205" i="1" s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W143" i="1"/>
  <c r="V144" i="1"/>
  <c r="V182" i="1"/>
  <c r="W164" i="1"/>
  <c r="W181" i="1" s="1"/>
  <c r="W225" i="1"/>
  <c r="V226" i="1"/>
  <c r="W326" i="1"/>
  <c r="W360" i="1"/>
  <c r="V361" i="1"/>
  <c r="R470" i="1"/>
  <c r="V438" i="1"/>
  <c r="V439" i="1"/>
  <c r="W436" i="1"/>
  <c r="W438" i="1" s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  <c r="W465" i="1"/>
  <c r="V464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<sst xmlns="http://schemas.openxmlformats.org/spreadsheetml/2006/main" count="1694" uniqueCount="652">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</sst>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2"/>
      <c r="C5" s="323"/>
      <c r="D5" s="631"/>
      <c r="E5" s="632"/>
      <c r="F5" s="633" t="s">
        <v>9</v>
      </c>
      <c r="G5" s="323"/>
      <c r="H5" s="631"/>
      <c r="I5" s="634"/>
      <c r="J5" s="634"/>
      <c r="K5" s="632"/>
      <c r="M5" s="25" t="s">
        <v>10</v>
      </c>
      <c r="N5" s="627">
        <v>45183</v>
      </c>
      <c r="O5" s="605"/>
      <c r="Q5" s="635" t="s">
        <v>11</v>
      </c>
      <c r="R5" s="325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2"/>
      <c r="C6" s="323"/>
      <c r="D6" s="611" t="s">
        <v>624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27"/>
      <c r="Q6" s="614" t="s">
        <v>16</v>
      </c>
      <c r="R6" s="325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9"/>
      <c r="R7" s="325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16"/>
      <c r="C8" s="317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19"/>
      <c r="R8" s="325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9"/>
      <c r="R9" s="325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3" t="str">
        <f>IFERROR(VLOOKUP($D$10,Proxy,2,FALSE),"")</f>
        <v/>
      </c>
      <c r="I10" s="319"/>
      <c r="J10" s="319"/>
      <c r="K10" s="319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3"/>
      <c r="M12" s="25" t="s">
        <v>29</v>
      </c>
      <c r="N12" s="608"/>
      <c r="O12" s="609"/>
      <c r="P12" s="24"/>
      <c r="R12" s="25"/>
      <c r="S12" s="591"/>
      <c r="T12" s="319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3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3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3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3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9"/>
    </row>
    <row r="19" spans="1:52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52" ht="16.5" customHeight="1" x14ac:dyDescent="0.25">
      <c r="A20" s="330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1"/>
      <c r="Y20" s="301"/>
    </row>
    <row r="21" spans="1:52" ht="14.25" customHeight="1" x14ac:dyDescent="0.25">
      <c r="A21" s="331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0"/>
      <c r="M23" s="315" t="s">
        <v>64</v>
      </c>
      <c r="N23" s="316"/>
      <c r="O23" s="316"/>
      <c r="P23" s="316"/>
      <c r="Q23" s="316"/>
      <c r="R23" s="316"/>
      <c r="S23" s="317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0"/>
      <c r="M24" s="315" t="s">
        <v>64</v>
      </c>
      <c r="N24" s="316"/>
      <c r="O24" s="316"/>
      <c r="P24" s="316"/>
      <c r="Q24" s="316"/>
      <c r="R24" s="316"/>
      <c r="S24" s="317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1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0"/>
      <c r="M32" s="315" t="s">
        <v>64</v>
      </c>
      <c r="N32" s="316"/>
      <c r="O32" s="316"/>
      <c r="P32" s="316"/>
      <c r="Q32" s="316"/>
      <c r="R32" s="316"/>
      <c r="S32" s="317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0"/>
      <c r="M33" s="315" t="s">
        <v>64</v>
      </c>
      <c r="N33" s="316"/>
      <c r="O33" s="316"/>
      <c r="P33" s="316"/>
      <c r="Q33" s="316"/>
      <c r="R33" s="316"/>
      <c r="S33" s="317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1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0"/>
      <c r="M37" s="315" t="s">
        <v>64</v>
      </c>
      <c r="N37" s="316"/>
      <c r="O37" s="316"/>
      <c r="P37" s="316"/>
      <c r="Q37" s="316"/>
      <c r="R37" s="316"/>
      <c r="S37" s="317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20"/>
      <c r="M38" s="315" t="s">
        <v>64</v>
      </c>
      <c r="N38" s="316"/>
      <c r="O38" s="316"/>
      <c r="P38" s="316"/>
      <c r="Q38" s="316"/>
      <c r="R38" s="316"/>
      <c r="S38" s="317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1" t="s">
        <v>87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18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0"/>
      <c r="M41" s="315" t="s">
        <v>64</v>
      </c>
      <c r="N41" s="316"/>
      <c r="O41" s="316"/>
      <c r="P41" s="316"/>
      <c r="Q41" s="316"/>
      <c r="R41" s="316"/>
      <c r="S41" s="317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20"/>
      <c r="M42" s="315" t="s">
        <v>64</v>
      </c>
      <c r="N42" s="316"/>
      <c r="O42" s="316"/>
      <c r="P42" s="316"/>
      <c r="Q42" s="316"/>
      <c r="R42" s="316"/>
      <c r="S42" s="317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42" t="s">
        <v>91</v>
      </c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49"/>
      <c r="Y43" s="49"/>
    </row>
    <row r="44" spans="1:52" ht="16.5" customHeight="1" x14ac:dyDescent="0.25">
      <c r="A44" s="330" t="s">
        <v>92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01"/>
      <c r="Y44" s="301"/>
    </row>
    <row r="45" spans="1:52" ht="14.25" customHeight="1" x14ac:dyDescent="0.25">
      <c r="A45" s="331" t="s">
        <v>93</v>
      </c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18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20"/>
      <c r="M48" s="315" t="s">
        <v>64</v>
      </c>
      <c r="N48" s="316"/>
      <c r="O48" s="316"/>
      <c r="P48" s="316"/>
      <c r="Q48" s="316"/>
      <c r="R48" s="316"/>
      <c r="S48" s="317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9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20"/>
      <c r="M49" s="315" t="s">
        <v>64</v>
      </c>
      <c r="N49" s="316"/>
      <c r="O49" s="316"/>
      <c r="P49" s="316"/>
      <c r="Q49" s="316"/>
      <c r="R49" s="316"/>
      <c r="S49" s="317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0" t="s">
        <v>99</v>
      </c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01"/>
      <c r="Y50" s="301"/>
    </row>
    <row r="51" spans="1:52" ht="14.25" customHeight="1" x14ac:dyDescent="0.25">
      <c r="A51" s="331" t="s">
        <v>100</v>
      </c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18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20"/>
      <c r="M55" s="315" t="s">
        <v>64</v>
      </c>
      <c r="N55" s="316"/>
      <c r="O55" s="316"/>
      <c r="P55" s="316"/>
      <c r="Q55" s="316"/>
      <c r="R55" s="316"/>
      <c r="S55" s="317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20"/>
      <c r="M56" s="315" t="s">
        <v>64</v>
      </c>
      <c r="N56" s="316"/>
      <c r="O56" s="316"/>
      <c r="P56" s="316"/>
      <c r="Q56" s="316"/>
      <c r="R56" s="316"/>
      <c r="S56" s="317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0" t="s">
        <v>91</v>
      </c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01"/>
      <c r="Y57" s="301"/>
    </row>
    <row r="58" spans="1:52" ht="14.25" customHeight="1" x14ac:dyDescent="0.25">
      <c r="A58" s="331" t="s">
        <v>100</v>
      </c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26">
        <v>4607091382945</v>
      </c>
      <c r="E59" s="327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29"/>
      <c r="O59" s="329"/>
      <c r="P59" s="329"/>
      <c r="Q59" s="327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26">
        <v>4607091385670</v>
      </c>
      <c r="E60" s="327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26">
        <v>4680115881327</v>
      </c>
      <c r="E61" s="327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26">
        <v>4607091388312</v>
      </c>
      <c r="E62" s="327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26">
        <v>4680115882133</v>
      </c>
      <c r="E63" s="327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26">
        <v>4607091382952</v>
      </c>
      <c r="E64" s="327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26">
        <v>4607091385687</v>
      </c>
      <c r="E65" s="327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26">
        <v>4680115882539</v>
      </c>
      <c r="E66" s="327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26">
        <v>4607091384604</v>
      </c>
      <c r="E67" s="327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26">
        <v>4680115880283</v>
      </c>
      <c r="E68" s="327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26">
        <v>4680115881518</v>
      </c>
      <c r="E69" s="327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26">
        <v>4680115881303</v>
      </c>
      <c r="E70" s="327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26">
        <v>4607091388466</v>
      </c>
      <c r="E71" s="327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26">
        <v>4680115880269</v>
      </c>
      <c r="E72" s="327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26">
        <v>4680115880429</v>
      </c>
      <c r="E73" s="327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26">
        <v>4680115881457</v>
      </c>
      <c r="E74" s="327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18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20"/>
      <c r="M75" s="315" t="s">
        <v>64</v>
      </c>
      <c r="N75" s="316"/>
      <c r="O75" s="316"/>
      <c r="P75" s="316"/>
      <c r="Q75" s="316"/>
      <c r="R75" s="316"/>
      <c r="S75" s="317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20"/>
      <c r="M76" s="315" t="s">
        <v>64</v>
      </c>
      <c r="N76" s="316"/>
      <c r="O76" s="316"/>
      <c r="P76" s="316"/>
      <c r="Q76" s="316"/>
      <c r="R76" s="316"/>
      <c r="S76" s="317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1" t="s">
        <v>93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02"/>
      <c r="Y77" s="302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26">
        <v>4680115882775</v>
      </c>
      <c r="E78" s="327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542" t="s">
        <v>144</v>
      </c>
      <c r="N78" s="329"/>
      <c r="O78" s="329"/>
      <c r="P78" s="329"/>
      <c r="Q78" s="327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26">
        <v>4607091384789</v>
      </c>
      <c r="E79" s="327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148</v>
      </c>
      <c r="N79" s="329"/>
      <c r="O79" s="329"/>
      <c r="P79" s="329"/>
      <c r="Q79" s="327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26">
        <v>4680115881488</v>
      </c>
      <c r="E80" s="327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29"/>
      <c r="O80" s="329"/>
      <c r="P80" s="329"/>
      <c r="Q80" s="327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26">
        <v>4607091384765</v>
      </c>
      <c r="E81" s="327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18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20"/>
      <c r="M84" s="315" t="s">
        <v>64</v>
      </c>
      <c r="N84" s="316"/>
      <c r="O84" s="316"/>
      <c r="P84" s="316"/>
      <c r="Q84" s="316"/>
      <c r="R84" s="316"/>
      <c r="S84" s="317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20"/>
      <c r="M85" s="315" t="s">
        <v>64</v>
      </c>
      <c r="N85" s="316"/>
      <c r="O85" s="316"/>
      <c r="P85" s="316"/>
      <c r="Q85" s="316"/>
      <c r="R85" s="316"/>
      <c r="S85" s="317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31" t="s">
        <v>59</v>
      </c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02"/>
      <c r="Y86" s="302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18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20"/>
      <c r="M96" s="315" t="s">
        <v>64</v>
      </c>
      <c r="N96" s="316"/>
      <c r="O96" s="316"/>
      <c r="P96" s="316"/>
      <c r="Q96" s="316"/>
      <c r="R96" s="316"/>
      <c r="S96" s="317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20"/>
      <c r="M97" s="315" t="s">
        <v>64</v>
      </c>
      <c r="N97" s="316"/>
      <c r="O97" s="316"/>
      <c r="P97" s="316"/>
      <c r="Q97" s="316"/>
      <c r="R97" s="316"/>
      <c r="S97" s="317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31" t="s">
        <v>66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02"/>
      <c r="Y98" s="302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525" t="s">
        <v>178</v>
      </c>
      <c r="N99" s="329"/>
      <c r="O99" s="329"/>
      <c r="P99" s="329"/>
      <c r="Q99" s="327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26">
        <v>4607091386967</v>
      </c>
      <c r="E100" s="327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18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20"/>
      <c r="M107" s="315" t="s">
        <v>64</v>
      </c>
      <c r="N107" s="316"/>
      <c r="O107" s="316"/>
      <c r="P107" s="316"/>
      <c r="Q107" s="316"/>
      <c r="R107" s="316"/>
      <c r="S107" s="317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20"/>
      <c r="M108" s="315" t="s">
        <v>64</v>
      </c>
      <c r="N108" s="316"/>
      <c r="O108" s="316"/>
      <c r="P108" s="316"/>
      <c r="Q108" s="316"/>
      <c r="R108" s="316"/>
      <c r="S108" s="317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31" t="s">
        <v>198</v>
      </c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02"/>
      <c r="Y109" s="302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517" t="s">
        <v>201</v>
      </c>
      <c r="N110" s="329"/>
      <c r="O110" s="329"/>
      <c r="P110" s="329"/>
      <c r="Q110" s="327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515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8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20"/>
      <c r="M115" s="315" t="s">
        <v>64</v>
      </c>
      <c r="N115" s="316"/>
      <c r="O115" s="316"/>
      <c r="P115" s="316"/>
      <c r="Q115" s="316"/>
      <c r="R115" s="316"/>
      <c r="S115" s="317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20"/>
      <c r="M116" s="315" t="s">
        <v>64</v>
      </c>
      <c r="N116" s="316"/>
      <c r="O116" s="316"/>
      <c r="P116" s="316"/>
      <c r="Q116" s="316"/>
      <c r="R116" s="316"/>
      <c r="S116" s="317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3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1"/>
      <c r="Y117" s="301"/>
    </row>
    <row r="118" spans="1:52" ht="14.25" customHeight="1" x14ac:dyDescent="0.25">
      <c r="A118" s="331" t="s">
        <v>66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02"/>
      <c r="Y118" s="302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18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20"/>
      <c r="M123" s="315" t="s">
        <v>64</v>
      </c>
      <c r="N123" s="316"/>
      <c r="O123" s="316"/>
      <c r="P123" s="316"/>
      <c r="Q123" s="316"/>
      <c r="R123" s="316"/>
      <c r="S123" s="317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20"/>
      <c r="M124" s="315" t="s">
        <v>64</v>
      </c>
      <c r="N124" s="316"/>
      <c r="O124" s="316"/>
      <c r="P124" s="316"/>
      <c r="Q124" s="316"/>
      <c r="R124" s="316"/>
      <c r="S124" s="317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42" t="s">
        <v>220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49"/>
      <c r="Y125" s="49"/>
    </row>
    <row r="126" spans="1:52" ht="16.5" customHeight="1" x14ac:dyDescent="0.25">
      <c r="A126" s="330" t="s">
        <v>221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1"/>
      <c r="Y126" s="301"/>
    </row>
    <row r="127" spans="1:52" ht="14.25" customHeight="1" x14ac:dyDescent="0.25">
      <c r="A127" s="331" t="s">
        <v>100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02"/>
      <c r="Y127" s="302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20"/>
      <c r="M131" s="315" t="s">
        <v>64</v>
      </c>
      <c r="N131" s="316"/>
      <c r="O131" s="316"/>
      <c r="P131" s="316"/>
      <c r="Q131" s="316"/>
      <c r="R131" s="316"/>
      <c r="S131" s="317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20"/>
      <c r="M132" s="315" t="s">
        <v>64</v>
      </c>
      <c r="N132" s="316"/>
      <c r="O132" s="316"/>
      <c r="P132" s="316"/>
      <c r="Q132" s="316"/>
      <c r="R132" s="316"/>
      <c r="S132" s="317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30" t="s">
        <v>228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1"/>
      <c r="Y133" s="301"/>
    </row>
    <row r="134" spans="1:52" ht="14.25" customHeight="1" x14ac:dyDescent="0.25">
      <c r="A134" s="331" t="s">
        <v>59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2"/>
      <c r="Y134" s="302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18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20"/>
      <c r="M143" s="315" t="s">
        <v>64</v>
      </c>
      <c r="N143" s="316"/>
      <c r="O143" s="316"/>
      <c r="P143" s="316"/>
      <c r="Q143" s="316"/>
      <c r="R143" s="316"/>
      <c r="S143" s="317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20"/>
      <c r="M144" s="315" t="s">
        <v>64</v>
      </c>
      <c r="N144" s="316"/>
      <c r="O144" s="316"/>
      <c r="P144" s="316"/>
      <c r="Q144" s="316"/>
      <c r="R144" s="316"/>
      <c r="S144" s="317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30" t="s">
        <v>245</v>
      </c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01"/>
      <c r="Y145" s="301"/>
    </row>
    <row r="146" spans="1:52" ht="14.25" customHeight="1" x14ac:dyDescent="0.25">
      <c r="A146" s="331" t="s">
        <v>100</v>
      </c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02"/>
      <c r="Y146" s="302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1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0"/>
      <c r="M149" s="315" t="s">
        <v>64</v>
      </c>
      <c r="N149" s="316"/>
      <c r="O149" s="316"/>
      <c r="P149" s="316"/>
      <c r="Q149" s="316"/>
      <c r="R149" s="316"/>
      <c r="S149" s="317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0"/>
      <c r="M150" s="315" t="s">
        <v>64</v>
      </c>
      <c r="N150" s="316"/>
      <c r="O150" s="316"/>
      <c r="P150" s="316"/>
      <c r="Q150" s="316"/>
      <c r="R150" s="316"/>
      <c r="S150" s="317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31" t="s">
        <v>93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2"/>
      <c r="Y151" s="302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97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18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20"/>
      <c r="M154" s="315" t="s">
        <v>64</v>
      </c>
      <c r="N154" s="316"/>
      <c r="O154" s="316"/>
      <c r="P154" s="316"/>
      <c r="Q154" s="316"/>
      <c r="R154" s="316"/>
      <c r="S154" s="317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0"/>
      <c r="M155" s="315" t="s">
        <v>64</v>
      </c>
      <c r="N155" s="316"/>
      <c r="O155" s="316"/>
      <c r="P155" s="316"/>
      <c r="Q155" s="316"/>
      <c r="R155" s="316"/>
      <c r="S155" s="317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31" t="s">
        <v>59</v>
      </c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02"/>
      <c r="Y156" s="302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18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0"/>
      <c r="M161" s="315" t="s">
        <v>64</v>
      </c>
      <c r="N161" s="316"/>
      <c r="O161" s="316"/>
      <c r="P161" s="316"/>
      <c r="Q161" s="316"/>
      <c r="R161" s="316"/>
      <c r="S161" s="317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20"/>
      <c r="M162" s="315" t="s">
        <v>64</v>
      </c>
      <c r="N162" s="316"/>
      <c r="O162" s="316"/>
      <c r="P162" s="316"/>
      <c r="Q162" s="316"/>
      <c r="R162" s="316"/>
      <c r="S162" s="317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31" t="s">
        <v>66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2"/>
      <c r="Y163" s="302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26">
        <v>4680115880573</v>
      </c>
      <c r="E165" s="327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8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29"/>
      <c r="O165" s="329"/>
      <c r="P165" s="329"/>
      <c r="Q165" s="327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26">
        <v>4680115881594</v>
      </c>
      <c r="E166" s="327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26">
        <v>4680115881587</v>
      </c>
      <c r="E167" s="327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26">
        <v>4680115880962</v>
      </c>
      <c r="E168" s="327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26">
        <v>4680115881617</v>
      </c>
      <c r="E169" s="327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26">
        <v>4680115881228</v>
      </c>
      <c r="E170" s="327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26">
        <v>4680115881037</v>
      </c>
      <c r="E171" s="327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26">
        <v>4680115881211</v>
      </c>
      <c r="E172" s="327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26">
        <v>4680115881020</v>
      </c>
      <c r="E173" s="327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26">
        <v>4680115882195</v>
      </c>
      <c r="E174" s="327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26">
        <v>4680115882607</v>
      </c>
      <c r="E175" s="327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26">
        <v>4680115880092</v>
      </c>
      <c r="E176" s="327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26">
        <v>4680115880221</v>
      </c>
      <c r="E177" s="327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26">
        <v>4680115882942</v>
      </c>
      <c r="E178" s="327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26">
        <v>4680115880504</v>
      </c>
      <c r="E179" s="327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26">
        <v>4680115882164</v>
      </c>
      <c r="E180" s="327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18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20"/>
      <c r="M181" s="315" t="s">
        <v>64</v>
      </c>
      <c r="N181" s="316"/>
      <c r="O181" s="316"/>
      <c r="P181" s="316"/>
      <c r="Q181" s="316"/>
      <c r="R181" s="316"/>
      <c r="S181" s="317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20"/>
      <c r="M182" s="315" t="s">
        <v>64</v>
      </c>
      <c r="N182" s="316"/>
      <c r="O182" s="316"/>
      <c r="P182" s="316"/>
      <c r="Q182" s="316"/>
      <c r="R182" s="316"/>
      <c r="S182" s="317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31" t="s">
        <v>198</v>
      </c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02"/>
      <c r="Y183" s="302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26">
        <v>4680115880801</v>
      </c>
      <c r="E184" s="327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26">
        <v>4680115880818</v>
      </c>
      <c r="E185" s="327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1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0"/>
      <c r="M186" s="315" t="s">
        <v>64</v>
      </c>
      <c r="N186" s="316"/>
      <c r="O186" s="316"/>
      <c r="P186" s="316"/>
      <c r="Q186" s="316"/>
      <c r="R186" s="316"/>
      <c r="S186" s="317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0"/>
      <c r="M187" s="315" t="s">
        <v>64</v>
      </c>
      <c r="N187" s="316"/>
      <c r="O187" s="316"/>
      <c r="P187" s="316"/>
      <c r="Q187" s="316"/>
      <c r="R187" s="316"/>
      <c r="S187" s="317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30" t="s">
        <v>301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1"/>
      <c r="Y188" s="301"/>
    </row>
    <row r="189" spans="1:52" ht="14.25" customHeight="1" x14ac:dyDescent="0.25">
      <c r="A189" s="331" t="s">
        <v>100</v>
      </c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02"/>
      <c r="Y189" s="302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26">
        <v>4607091387445</v>
      </c>
      <c r="E190" s="327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26">
        <v>4607091386004</v>
      </c>
      <c r="E191" s="327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26">
        <v>4607091386004</v>
      </c>
      <c r="E192" s="327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26">
        <v>4607091386073</v>
      </c>
      <c r="E193" s="327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26">
        <v>4607091387322</v>
      </c>
      <c r="E194" s="327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26">
        <v>4607091387322</v>
      </c>
      <c r="E195" s="327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26">
        <v>4607091387377</v>
      </c>
      <c r="E196" s="327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26">
        <v>4607091387353</v>
      </c>
      <c r="E197" s="327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26">
        <v>4607091386011</v>
      </c>
      <c r="E198" s="327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26">
        <v>4607091387308</v>
      </c>
      <c r="E199" s="327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26">
        <v>4607091387339</v>
      </c>
      <c r="E200" s="327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26">
        <v>4680115882638</v>
      </c>
      <c r="E201" s="327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26">
        <v>4680115881938</v>
      </c>
      <c r="E202" s="327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26">
        <v>4607091387346</v>
      </c>
      <c r="E203" s="327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26">
        <v>4607091389807</v>
      </c>
      <c r="E204" s="327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18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20"/>
      <c r="M205" s="315" t="s">
        <v>64</v>
      </c>
      <c r="N205" s="316"/>
      <c r="O205" s="316"/>
      <c r="P205" s="316"/>
      <c r="Q205" s="316"/>
      <c r="R205" s="316"/>
      <c r="S205" s="317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20"/>
      <c r="M206" s="315" t="s">
        <v>64</v>
      </c>
      <c r="N206" s="316"/>
      <c r="O206" s="316"/>
      <c r="P206" s="316"/>
      <c r="Q206" s="316"/>
      <c r="R206" s="316"/>
      <c r="S206" s="317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31" t="s">
        <v>93</v>
      </c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02"/>
      <c r="Y207" s="302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26">
        <v>4680115881914</v>
      </c>
      <c r="E208" s="327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18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20"/>
      <c r="M209" s="315" t="s">
        <v>64</v>
      </c>
      <c r="N209" s="316"/>
      <c r="O209" s="316"/>
      <c r="P209" s="316"/>
      <c r="Q209" s="316"/>
      <c r="R209" s="316"/>
      <c r="S209" s="317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0"/>
      <c r="M210" s="315" t="s">
        <v>64</v>
      </c>
      <c r="N210" s="316"/>
      <c r="O210" s="316"/>
      <c r="P210" s="316"/>
      <c r="Q210" s="316"/>
      <c r="R210" s="316"/>
      <c r="S210" s="317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31" t="s">
        <v>59</v>
      </c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02"/>
      <c r="Y211" s="302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26">
        <v>4607091387193</v>
      </c>
      <c r="E212" s="327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26">
        <v>4607091387230</v>
      </c>
      <c r="E213" s="327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4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26">
        <v>4607091387285</v>
      </c>
      <c r="E214" s="327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26">
        <v>4607091389845</v>
      </c>
      <c r="E215" s="327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4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18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20"/>
      <c r="M216" s="315" t="s">
        <v>64</v>
      </c>
      <c r="N216" s="316"/>
      <c r="O216" s="316"/>
      <c r="P216" s="316"/>
      <c r="Q216" s="316"/>
      <c r="R216" s="316"/>
      <c r="S216" s="317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20"/>
      <c r="M217" s="315" t="s">
        <v>64</v>
      </c>
      <c r="N217" s="316"/>
      <c r="O217" s="316"/>
      <c r="P217" s="316"/>
      <c r="Q217" s="316"/>
      <c r="R217" s="316"/>
      <c r="S217" s="317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31" t="s">
        <v>66</v>
      </c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02"/>
      <c r="Y218" s="302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26">
        <v>4607091387766</v>
      </c>
      <c r="E219" s="327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5">
        <v>2500</v>
      </c>
      <c r="V219" s="306">
        <f t="shared" ref="V219:V224" si="12">IFERROR(IF(U219="",0,CEILING((U219/$H219),1)*$H219),"")</f>
        <v>2502.9</v>
      </c>
      <c r="W219" s="37">
        <f>IFERROR(IF(V219=0,"",ROUNDUP(V219/H219,0)*0.02175),"")</f>
        <v>6.7207499999999998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26">
        <v>4607091387957</v>
      </c>
      <c r="E220" s="327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26">
        <v>4607091387964</v>
      </c>
      <c r="E221" s="327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26">
        <v>4607091381672</v>
      </c>
      <c r="E222" s="327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26">
        <v>4607091387537</v>
      </c>
      <c r="E223" s="327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26">
        <v>4607091387513</v>
      </c>
      <c r="E224" s="327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18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20"/>
      <c r="M225" s="315" t="s">
        <v>64</v>
      </c>
      <c r="N225" s="316"/>
      <c r="O225" s="316"/>
      <c r="P225" s="316"/>
      <c r="Q225" s="316"/>
      <c r="R225" s="316"/>
      <c r="S225" s="317"/>
      <c r="T225" s="38" t="s">
        <v>65</v>
      </c>
      <c r="U225" s="307">
        <f>IFERROR(U219/H219,"0")+IFERROR(U220/H220,"0")+IFERROR(U221/H221,"0")+IFERROR(U222/H222,"0")+IFERROR(U223/H223,"0")+IFERROR(U224/H224,"0")</f>
        <v>308.64197530864197</v>
      </c>
      <c r="V225" s="307">
        <f>IFERROR(V219/H219,"0")+IFERROR(V220/H220,"0")+IFERROR(V221/H221,"0")+IFERROR(V222/H222,"0")+IFERROR(V223/H223,"0")+IFERROR(V224/H224,"0")</f>
        <v>309</v>
      </c>
      <c r="W225" s="307">
        <f>IFERROR(IF(W219="",0,W219),"0")+IFERROR(IF(W220="",0,W220),"0")+IFERROR(IF(W221="",0,W221),"0")+IFERROR(IF(W222="",0,W222),"0")+IFERROR(IF(W223="",0,W223),"0")+IFERROR(IF(W224="",0,W224),"0")</f>
        <v>6.7207499999999998</v>
      </c>
      <c r="X225" s="308"/>
      <c r="Y225" s="308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20"/>
      <c r="M226" s="315" t="s">
        <v>64</v>
      </c>
      <c r="N226" s="316"/>
      <c r="O226" s="316"/>
      <c r="P226" s="316"/>
      <c r="Q226" s="316"/>
      <c r="R226" s="316"/>
      <c r="S226" s="317"/>
      <c r="T226" s="38" t="s">
        <v>63</v>
      </c>
      <c r="U226" s="307">
        <f>IFERROR(SUM(U219:U224),"0")</f>
        <v>2500</v>
      </c>
      <c r="V226" s="307">
        <f>IFERROR(SUM(V219:V224),"0")</f>
        <v>2502.9</v>
      </c>
      <c r="W226" s="38"/>
      <c r="X226" s="308"/>
      <c r="Y226" s="308"/>
    </row>
    <row r="227" spans="1:52" ht="14.25" customHeight="1" x14ac:dyDescent="0.25">
      <c r="A227" s="331" t="s">
        <v>198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2"/>
      <c r="Y227" s="302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26">
        <v>4607091380880</v>
      </c>
      <c r="E228" s="327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26">
        <v>4607091384482</v>
      </c>
      <c r="E229" s="327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4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26">
        <v>4607091380897</v>
      </c>
      <c r="E230" s="327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26">
        <v>4680115880368</v>
      </c>
      <c r="E231" s="327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443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18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20"/>
      <c r="M232" s="315" t="s">
        <v>64</v>
      </c>
      <c r="N232" s="316"/>
      <c r="O232" s="316"/>
      <c r="P232" s="316"/>
      <c r="Q232" s="316"/>
      <c r="R232" s="316"/>
      <c r="S232" s="317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20"/>
      <c r="M233" s="315" t="s">
        <v>64</v>
      </c>
      <c r="N233" s="316"/>
      <c r="O233" s="316"/>
      <c r="P233" s="316"/>
      <c r="Q233" s="316"/>
      <c r="R233" s="316"/>
      <c r="S233" s="317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31" t="s">
        <v>79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02"/>
      <c r="Y234" s="302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26">
        <v>4607091388374</v>
      </c>
      <c r="E235" s="327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438" t="s">
        <v>363</v>
      </c>
      <c r="N235" s="329"/>
      <c r="O235" s="329"/>
      <c r="P235" s="329"/>
      <c r="Q235" s="327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26">
        <v>4607091388381</v>
      </c>
      <c r="E236" s="327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439" t="s">
        <v>366</v>
      </c>
      <c r="N236" s="329"/>
      <c r="O236" s="329"/>
      <c r="P236" s="329"/>
      <c r="Q236" s="327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26">
        <v>4607091388404</v>
      </c>
      <c r="E237" s="327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18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0"/>
      <c r="M238" s="315" t="s">
        <v>64</v>
      </c>
      <c r="N238" s="316"/>
      <c r="O238" s="316"/>
      <c r="P238" s="316"/>
      <c r="Q238" s="316"/>
      <c r="R238" s="316"/>
      <c r="S238" s="317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20"/>
      <c r="M239" s="315" t="s">
        <v>64</v>
      </c>
      <c r="N239" s="316"/>
      <c r="O239" s="316"/>
      <c r="P239" s="316"/>
      <c r="Q239" s="316"/>
      <c r="R239" s="316"/>
      <c r="S239" s="317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31" t="s">
        <v>369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2"/>
      <c r="Y240" s="302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26">
        <v>4680115881808</v>
      </c>
      <c r="E241" s="327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26">
        <v>4680115881822</v>
      </c>
      <c r="E242" s="327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26">
        <v>4680115880016</v>
      </c>
      <c r="E243" s="327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18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0"/>
      <c r="M244" s="315" t="s">
        <v>64</v>
      </c>
      <c r="N244" s="316"/>
      <c r="O244" s="316"/>
      <c r="P244" s="316"/>
      <c r="Q244" s="316"/>
      <c r="R244" s="316"/>
      <c r="S244" s="317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20"/>
      <c r="M245" s="315" t="s">
        <v>64</v>
      </c>
      <c r="N245" s="316"/>
      <c r="O245" s="316"/>
      <c r="P245" s="316"/>
      <c r="Q245" s="316"/>
      <c r="R245" s="316"/>
      <c r="S245" s="317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30" t="s">
        <v>377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1"/>
      <c r="Y246" s="301"/>
    </row>
    <row r="247" spans="1:52" ht="14.25" customHeight="1" x14ac:dyDescent="0.25">
      <c r="A247" s="331" t="s">
        <v>100</v>
      </c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02"/>
      <c r="Y247" s="302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26">
        <v>4607091387421</v>
      </c>
      <c r="E248" s="327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26">
        <v>4607091387421</v>
      </c>
      <c r="E249" s="327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26">
        <v>4607091387452</v>
      </c>
      <c r="E250" s="327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26">
        <v>4607091387452</v>
      </c>
      <c r="E251" s="327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29"/>
      <c r="O251" s="329"/>
      <c r="P251" s="329"/>
      <c r="Q251" s="327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26">
        <v>4607091385984</v>
      </c>
      <c r="E252" s="327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26">
        <v>4607091387438</v>
      </c>
      <c r="E253" s="327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26">
        <v>4607091387469</v>
      </c>
      <c r="E254" s="327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18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20"/>
      <c r="M255" s="315" t="s">
        <v>64</v>
      </c>
      <c r="N255" s="316"/>
      <c r="O255" s="316"/>
      <c r="P255" s="316"/>
      <c r="Q255" s="316"/>
      <c r="R255" s="316"/>
      <c r="S255" s="317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20"/>
      <c r="M256" s="315" t="s">
        <v>64</v>
      </c>
      <c r="N256" s="316"/>
      <c r="O256" s="316"/>
      <c r="P256" s="316"/>
      <c r="Q256" s="316"/>
      <c r="R256" s="316"/>
      <c r="S256" s="317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31" t="s">
        <v>59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2"/>
      <c r="Y257" s="302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26">
        <v>4607091387292</v>
      </c>
      <c r="E258" s="327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26">
        <v>4607091387315</v>
      </c>
      <c r="E259" s="327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1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0"/>
      <c r="M260" s="315" t="s">
        <v>64</v>
      </c>
      <c r="N260" s="316"/>
      <c r="O260" s="316"/>
      <c r="P260" s="316"/>
      <c r="Q260" s="316"/>
      <c r="R260" s="316"/>
      <c r="S260" s="317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0"/>
      <c r="M261" s="315" t="s">
        <v>64</v>
      </c>
      <c r="N261" s="316"/>
      <c r="O261" s="316"/>
      <c r="P261" s="316"/>
      <c r="Q261" s="316"/>
      <c r="R261" s="316"/>
      <c r="S261" s="317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30" t="s">
        <v>394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1"/>
      <c r="Y262" s="301"/>
    </row>
    <row r="263" spans="1:52" ht="14.25" customHeight="1" x14ac:dyDescent="0.25">
      <c r="A263" s="331" t="s">
        <v>59</v>
      </c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02"/>
      <c r="Y263" s="302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26">
        <v>4607091383232</v>
      </c>
      <c r="E264" s="327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26">
        <v>4607091383836</v>
      </c>
      <c r="E265" s="327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9"/>
      <c r="O265" s="329"/>
      <c r="P265" s="329"/>
      <c r="Q265" s="327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18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0"/>
      <c r="M266" s="315" t="s">
        <v>64</v>
      </c>
      <c r="N266" s="316"/>
      <c r="O266" s="316"/>
      <c r="P266" s="316"/>
      <c r="Q266" s="316"/>
      <c r="R266" s="316"/>
      <c r="S266" s="317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20"/>
      <c r="M267" s="315" t="s">
        <v>64</v>
      </c>
      <c r="N267" s="316"/>
      <c r="O267" s="316"/>
      <c r="P267" s="316"/>
      <c r="Q267" s="316"/>
      <c r="R267" s="316"/>
      <c r="S267" s="317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31" t="s">
        <v>66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2"/>
      <c r="Y268" s="302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26">
        <v>4607091387919</v>
      </c>
      <c r="E269" s="327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26">
        <v>4607091383942</v>
      </c>
      <c r="E270" s="327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26">
        <v>4607091383959</v>
      </c>
      <c r="E271" s="327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9"/>
      <c r="O271" s="329"/>
      <c r="P271" s="329"/>
      <c r="Q271" s="327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18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20"/>
      <c r="M272" s="315" t="s">
        <v>64</v>
      </c>
      <c r="N272" s="316"/>
      <c r="O272" s="316"/>
      <c r="P272" s="316"/>
      <c r="Q272" s="316"/>
      <c r="R272" s="316"/>
      <c r="S272" s="317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20"/>
      <c r="M273" s="315" t="s">
        <v>64</v>
      </c>
      <c r="N273" s="316"/>
      <c r="O273" s="316"/>
      <c r="P273" s="316"/>
      <c r="Q273" s="316"/>
      <c r="R273" s="316"/>
      <c r="S273" s="317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31" t="s">
        <v>198</v>
      </c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02"/>
      <c r="Y274" s="302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26">
        <v>4607091388831</v>
      </c>
      <c r="E275" s="327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9"/>
      <c r="O275" s="329"/>
      <c r="P275" s="329"/>
      <c r="Q275" s="327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1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0"/>
      <c r="M276" s="315" t="s">
        <v>64</v>
      </c>
      <c r="N276" s="316"/>
      <c r="O276" s="316"/>
      <c r="P276" s="316"/>
      <c r="Q276" s="316"/>
      <c r="R276" s="316"/>
      <c r="S276" s="317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0"/>
      <c r="M277" s="315" t="s">
        <v>64</v>
      </c>
      <c r="N277" s="316"/>
      <c r="O277" s="316"/>
      <c r="P277" s="316"/>
      <c r="Q277" s="316"/>
      <c r="R277" s="316"/>
      <c r="S277" s="317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31" t="s">
        <v>79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2"/>
      <c r="Y278" s="302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26">
        <v>4607091383102</v>
      </c>
      <c r="E279" s="327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9"/>
      <c r="O279" s="329"/>
      <c r="P279" s="329"/>
      <c r="Q279" s="327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0"/>
      <c r="M280" s="315" t="s">
        <v>64</v>
      </c>
      <c r="N280" s="316"/>
      <c r="O280" s="316"/>
      <c r="P280" s="316"/>
      <c r="Q280" s="316"/>
      <c r="R280" s="316"/>
      <c r="S280" s="317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0"/>
      <c r="M281" s="315" t="s">
        <v>64</v>
      </c>
      <c r="N281" s="316"/>
      <c r="O281" s="316"/>
      <c r="P281" s="316"/>
      <c r="Q281" s="316"/>
      <c r="R281" s="316"/>
      <c r="S281" s="317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42" t="s">
        <v>409</v>
      </c>
      <c r="B282" s="343"/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  <c r="T282" s="343"/>
      <c r="U282" s="343"/>
      <c r="V282" s="343"/>
      <c r="W282" s="343"/>
      <c r="X282" s="49"/>
      <c r="Y282" s="49"/>
    </row>
    <row r="283" spans="1:52" ht="16.5" customHeight="1" x14ac:dyDescent="0.25">
      <c r="A283" s="330" t="s">
        <v>410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1"/>
      <c r="Y283" s="301"/>
    </row>
    <row r="284" spans="1:52" ht="14.25" customHeight="1" x14ac:dyDescent="0.25">
      <c r="A284" s="331" t="s">
        <v>100</v>
      </c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02"/>
      <c r="Y284" s="302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26">
        <v>4607091383997</v>
      </c>
      <c r="E285" s="327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26">
        <v>4607091383997</v>
      </c>
      <c r="E286" s="327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26">
        <v>4607091384130</v>
      </c>
      <c r="E287" s="327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26">
        <v>4607091384130</v>
      </c>
      <c r="E288" s="327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26">
        <v>4607091384147</v>
      </c>
      <c r="E289" s="327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9"/>
      <c r="O289" s="329"/>
      <c r="P289" s="329"/>
      <c r="Q289" s="327"/>
      <c r="R289" s="35"/>
      <c r="S289" s="35"/>
      <c r="T289" s="36" t="s">
        <v>63</v>
      </c>
      <c r="U289" s="305">
        <v>6300</v>
      </c>
      <c r="V289" s="306">
        <f t="shared" si="14"/>
        <v>6300</v>
      </c>
      <c r="W289" s="37">
        <f>IFERROR(IF(V289=0,"",ROUNDUP(V289/H289,0)*0.02175),"")</f>
        <v>9.1349999999999998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26">
        <v>4607091384147</v>
      </c>
      <c r="E290" s="327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415" t="s">
        <v>420</v>
      </c>
      <c r="N290" s="329"/>
      <c r="O290" s="329"/>
      <c r="P290" s="329"/>
      <c r="Q290" s="327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26">
        <v>4607091384154</v>
      </c>
      <c r="E291" s="327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26">
        <v>4607091384161</v>
      </c>
      <c r="E292" s="327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9"/>
      <c r="O292" s="329"/>
      <c r="P292" s="329"/>
      <c r="Q292" s="327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18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20"/>
      <c r="M293" s="315" t="s">
        <v>64</v>
      </c>
      <c r="N293" s="316"/>
      <c r="O293" s="316"/>
      <c r="P293" s="316"/>
      <c r="Q293" s="316"/>
      <c r="R293" s="316"/>
      <c r="S293" s="317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420</v>
      </c>
      <c r="V293" s="307">
        <f>IFERROR(V285/H285,"0")+IFERROR(V286/H286,"0")+IFERROR(V287/H287,"0")+IFERROR(V288/H288,"0")+IFERROR(V289/H289,"0")+IFERROR(V290/H290,"0")+IFERROR(V291/H291,"0")+IFERROR(V292/H292,"0")</f>
        <v>420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9.1349999999999998</v>
      </c>
      <c r="X293" s="308"/>
      <c r="Y293" s="308"/>
    </row>
    <row r="294" spans="1:52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20"/>
      <c r="M294" s="315" t="s">
        <v>64</v>
      </c>
      <c r="N294" s="316"/>
      <c r="O294" s="316"/>
      <c r="P294" s="316"/>
      <c r="Q294" s="316"/>
      <c r="R294" s="316"/>
      <c r="S294" s="317"/>
      <c r="T294" s="38" t="s">
        <v>63</v>
      </c>
      <c r="U294" s="307">
        <f>IFERROR(SUM(U285:U292),"0")</f>
        <v>6300</v>
      </c>
      <c r="V294" s="307">
        <f>IFERROR(SUM(V285:V292),"0")</f>
        <v>6300</v>
      </c>
      <c r="W294" s="38"/>
      <c r="X294" s="308"/>
      <c r="Y294" s="308"/>
    </row>
    <row r="295" spans="1:52" ht="14.25" customHeight="1" x14ac:dyDescent="0.25">
      <c r="A295" s="331" t="s">
        <v>93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2"/>
      <c r="Y295" s="302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26">
        <v>4607091383980</v>
      </c>
      <c r="E296" s="327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9"/>
      <c r="O296" s="329"/>
      <c r="P296" s="329"/>
      <c r="Q296" s="327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26">
        <v>4607091384178</v>
      </c>
      <c r="E297" s="327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9"/>
      <c r="O297" s="329"/>
      <c r="P297" s="329"/>
      <c r="Q297" s="327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8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0"/>
      <c r="M298" s="315" t="s">
        <v>64</v>
      </c>
      <c r="N298" s="316"/>
      <c r="O298" s="316"/>
      <c r="P298" s="316"/>
      <c r="Q298" s="316"/>
      <c r="R298" s="316"/>
      <c r="S298" s="317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20"/>
      <c r="M299" s="315" t="s">
        <v>64</v>
      </c>
      <c r="N299" s="316"/>
      <c r="O299" s="316"/>
      <c r="P299" s="316"/>
      <c r="Q299" s="316"/>
      <c r="R299" s="316"/>
      <c r="S299" s="317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31" t="s">
        <v>66</v>
      </c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02"/>
      <c r="Y300" s="302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26">
        <v>4607091384260</v>
      </c>
      <c r="E301" s="327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9"/>
      <c r="O301" s="329"/>
      <c r="P301" s="329"/>
      <c r="Q301" s="327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1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0"/>
      <c r="M302" s="315" t="s">
        <v>64</v>
      </c>
      <c r="N302" s="316"/>
      <c r="O302" s="316"/>
      <c r="P302" s="316"/>
      <c r="Q302" s="316"/>
      <c r="R302" s="316"/>
      <c r="S302" s="317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0"/>
      <c r="M303" s="315" t="s">
        <v>64</v>
      </c>
      <c r="N303" s="316"/>
      <c r="O303" s="316"/>
      <c r="P303" s="316"/>
      <c r="Q303" s="316"/>
      <c r="R303" s="316"/>
      <c r="S303" s="317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31" t="s">
        <v>198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2"/>
      <c r="Y304" s="302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26">
        <v>4607091384673</v>
      </c>
      <c r="E305" s="327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9"/>
      <c r="O305" s="329"/>
      <c r="P305" s="329"/>
      <c r="Q305" s="327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1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0"/>
      <c r="M306" s="315" t="s">
        <v>64</v>
      </c>
      <c r="N306" s="316"/>
      <c r="O306" s="316"/>
      <c r="P306" s="316"/>
      <c r="Q306" s="316"/>
      <c r="R306" s="316"/>
      <c r="S306" s="317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0"/>
      <c r="M307" s="315" t="s">
        <v>64</v>
      </c>
      <c r="N307" s="316"/>
      <c r="O307" s="316"/>
      <c r="P307" s="316"/>
      <c r="Q307" s="316"/>
      <c r="R307" s="316"/>
      <c r="S307" s="317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0" t="s">
        <v>433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1"/>
      <c r="Y308" s="301"/>
    </row>
    <row r="309" spans="1:52" ht="14.25" customHeight="1" x14ac:dyDescent="0.25">
      <c r="A309" s="331" t="s">
        <v>100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02"/>
      <c r="Y309" s="302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26">
        <v>4607091384185</v>
      </c>
      <c r="E310" s="327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9"/>
      <c r="O310" s="329"/>
      <c r="P310" s="329"/>
      <c r="Q310" s="327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26">
        <v>4607091384192</v>
      </c>
      <c r="E311" s="327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26">
        <v>4680115881907</v>
      </c>
      <c r="E312" s="327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9"/>
      <c r="O312" s="329"/>
      <c r="P312" s="329"/>
      <c r="Q312" s="327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26">
        <v>4607091384680</v>
      </c>
      <c r="E313" s="327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9"/>
      <c r="O313" s="329"/>
      <c r="P313" s="329"/>
      <c r="Q313" s="327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18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20"/>
      <c r="M314" s="315" t="s">
        <v>64</v>
      </c>
      <c r="N314" s="316"/>
      <c r="O314" s="316"/>
      <c r="P314" s="316"/>
      <c r="Q314" s="316"/>
      <c r="R314" s="316"/>
      <c r="S314" s="317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20"/>
      <c r="M315" s="315" t="s">
        <v>64</v>
      </c>
      <c r="N315" s="316"/>
      <c r="O315" s="316"/>
      <c r="P315" s="316"/>
      <c r="Q315" s="316"/>
      <c r="R315" s="316"/>
      <c r="S315" s="317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31" t="s">
        <v>59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2"/>
      <c r="Y316" s="302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26">
        <v>4607091384802</v>
      </c>
      <c r="E317" s="327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26">
        <v>4607091384826</v>
      </c>
      <c r="E318" s="327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9"/>
      <c r="O318" s="329"/>
      <c r="P318" s="329"/>
      <c r="Q318" s="327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18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0"/>
      <c r="M319" s="315" t="s">
        <v>64</v>
      </c>
      <c r="N319" s="316"/>
      <c r="O319" s="316"/>
      <c r="P319" s="316"/>
      <c r="Q319" s="316"/>
      <c r="R319" s="316"/>
      <c r="S319" s="317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20"/>
      <c r="M320" s="315" t="s">
        <v>64</v>
      </c>
      <c r="N320" s="316"/>
      <c r="O320" s="316"/>
      <c r="P320" s="316"/>
      <c r="Q320" s="316"/>
      <c r="R320" s="316"/>
      <c r="S320" s="317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1" t="s">
        <v>66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2"/>
      <c r="Y321" s="302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26">
        <v>4607091384246</v>
      </c>
      <c r="E322" s="327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9"/>
      <c r="O322" s="329"/>
      <c r="P322" s="329"/>
      <c r="Q322" s="327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26">
        <v>4680115881976</v>
      </c>
      <c r="E323" s="327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9"/>
      <c r="O323" s="329"/>
      <c r="P323" s="329"/>
      <c r="Q323" s="327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26">
        <v>4607091384253</v>
      </c>
      <c r="E324" s="327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9"/>
      <c r="O324" s="329"/>
      <c r="P324" s="329"/>
      <c r="Q324" s="327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26">
        <v>4680115881969</v>
      </c>
      <c r="E325" s="327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9"/>
      <c r="O325" s="329"/>
      <c r="P325" s="329"/>
      <c r="Q325" s="327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18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20"/>
      <c r="M326" s="315" t="s">
        <v>64</v>
      </c>
      <c r="N326" s="316"/>
      <c r="O326" s="316"/>
      <c r="P326" s="316"/>
      <c r="Q326" s="316"/>
      <c r="R326" s="316"/>
      <c r="S326" s="317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20"/>
      <c r="M327" s="315" t="s">
        <v>64</v>
      </c>
      <c r="N327" s="316"/>
      <c r="O327" s="316"/>
      <c r="P327" s="316"/>
      <c r="Q327" s="316"/>
      <c r="R327" s="316"/>
      <c r="S327" s="317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31" t="s">
        <v>198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2"/>
      <c r="Y328" s="302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26">
        <v>4607091389357</v>
      </c>
      <c r="E329" s="327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9"/>
      <c r="O329" s="329"/>
      <c r="P329" s="329"/>
      <c r="Q329" s="327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1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0"/>
      <c r="M330" s="315" t="s">
        <v>64</v>
      </c>
      <c r="N330" s="316"/>
      <c r="O330" s="316"/>
      <c r="P330" s="316"/>
      <c r="Q330" s="316"/>
      <c r="R330" s="316"/>
      <c r="S330" s="317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0"/>
      <c r="M331" s="315" t="s">
        <v>64</v>
      </c>
      <c r="N331" s="316"/>
      <c r="O331" s="316"/>
      <c r="P331" s="316"/>
      <c r="Q331" s="316"/>
      <c r="R331" s="316"/>
      <c r="S331" s="317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42" t="s">
        <v>456</v>
      </c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  <c r="T332" s="343"/>
      <c r="U332" s="343"/>
      <c r="V332" s="343"/>
      <c r="W332" s="343"/>
      <c r="X332" s="49"/>
      <c r="Y332" s="49"/>
    </row>
    <row r="333" spans="1:52" ht="16.5" customHeight="1" x14ac:dyDescent="0.25">
      <c r="A333" s="330" t="s">
        <v>457</v>
      </c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01"/>
      <c r="Y333" s="301"/>
    </row>
    <row r="334" spans="1:52" ht="14.25" customHeight="1" x14ac:dyDescent="0.25">
      <c r="A334" s="331" t="s">
        <v>100</v>
      </c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02"/>
      <c r="Y334" s="302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26">
        <v>4607091389708</v>
      </c>
      <c r="E335" s="327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26">
        <v>4607091389692</v>
      </c>
      <c r="E336" s="327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9"/>
      <c r="O336" s="329"/>
      <c r="P336" s="329"/>
      <c r="Q336" s="327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18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20"/>
      <c r="M337" s="315" t="s">
        <v>64</v>
      </c>
      <c r="N337" s="316"/>
      <c r="O337" s="316"/>
      <c r="P337" s="316"/>
      <c r="Q337" s="316"/>
      <c r="R337" s="316"/>
      <c r="S337" s="317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20"/>
      <c r="M338" s="315" t="s">
        <v>64</v>
      </c>
      <c r="N338" s="316"/>
      <c r="O338" s="316"/>
      <c r="P338" s="316"/>
      <c r="Q338" s="316"/>
      <c r="R338" s="316"/>
      <c r="S338" s="317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1" t="s">
        <v>59</v>
      </c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02"/>
      <c r="Y339" s="302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26">
        <v>4607091389753</v>
      </c>
      <c r="E340" s="327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26">
        <v>4607091389760</v>
      </c>
      <c r="E341" s="327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26">
        <v>4607091389746</v>
      </c>
      <c r="E342" s="327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9"/>
      <c r="O342" s="329"/>
      <c r="P342" s="329"/>
      <c r="Q342" s="327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26">
        <v>4680115882928</v>
      </c>
      <c r="E343" s="327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26">
        <v>4680115883147</v>
      </c>
      <c r="E344" s="327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9"/>
      <c r="O344" s="329"/>
      <c r="P344" s="329"/>
      <c r="Q344" s="327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26">
        <v>4607091384338</v>
      </c>
      <c r="E345" s="327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9"/>
      <c r="O345" s="329"/>
      <c r="P345" s="329"/>
      <c r="Q345" s="327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26">
        <v>4680115883154</v>
      </c>
      <c r="E346" s="327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9"/>
      <c r="O346" s="329"/>
      <c r="P346" s="329"/>
      <c r="Q346" s="327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26">
        <v>4607091389524</v>
      </c>
      <c r="E347" s="327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9"/>
      <c r="O347" s="329"/>
      <c r="P347" s="329"/>
      <c r="Q347" s="327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26">
        <v>4680115883161</v>
      </c>
      <c r="E348" s="327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9"/>
      <c r="O348" s="329"/>
      <c r="P348" s="329"/>
      <c r="Q348" s="327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26">
        <v>4607091384345</v>
      </c>
      <c r="E349" s="327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9"/>
      <c r="O349" s="329"/>
      <c r="P349" s="329"/>
      <c r="Q349" s="327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26">
        <v>4680115883178</v>
      </c>
      <c r="E350" s="327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9"/>
      <c r="O350" s="329"/>
      <c r="P350" s="329"/>
      <c r="Q350" s="327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26">
        <v>4607091389531</v>
      </c>
      <c r="E351" s="327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9"/>
      <c r="O351" s="329"/>
      <c r="P351" s="329"/>
      <c r="Q351" s="327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26">
        <v>4680115883185</v>
      </c>
      <c r="E352" s="327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1" t="s">
        <v>488</v>
      </c>
      <c r="N352" s="329"/>
      <c r="O352" s="329"/>
      <c r="P352" s="329"/>
      <c r="Q352" s="327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18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20"/>
      <c r="M353" s="315" t="s">
        <v>64</v>
      </c>
      <c r="N353" s="316"/>
      <c r="O353" s="316"/>
      <c r="P353" s="316"/>
      <c r="Q353" s="316"/>
      <c r="R353" s="316"/>
      <c r="S353" s="317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20"/>
      <c r="M354" s="315" t="s">
        <v>64</v>
      </c>
      <c r="N354" s="316"/>
      <c r="O354" s="316"/>
      <c r="P354" s="316"/>
      <c r="Q354" s="316"/>
      <c r="R354" s="316"/>
      <c r="S354" s="317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31" t="s">
        <v>66</v>
      </c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02"/>
      <c r="Y355" s="302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26">
        <v>4607091389685</v>
      </c>
      <c r="E356" s="327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26">
        <v>4607091389654</v>
      </c>
      <c r="E357" s="327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26">
        <v>4607091384352</v>
      </c>
      <c r="E358" s="327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26">
        <v>4607091389661</v>
      </c>
      <c r="E359" s="327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9"/>
      <c r="O359" s="329"/>
      <c r="P359" s="329"/>
      <c r="Q359" s="327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18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20"/>
      <c r="M360" s="315" t="s">
        <v>64</v>
      </c>
      <c r="N360" s="316"/>
      <c r="O360" s="316"/>
      <c r="P360" s="316"/>
      <c r="Q360" s="316"/>
      <c r="R360" s="316"/>
      <c r="S360" s="317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20"/>
      <c r="M361" s="315" t="s">
        <v>64</v>
      </c>
      <c r="N361" s="316"/>
      <c r="O361" s="316"/>
      <c r="P361" s="316"/>
      <c r="Q361" s="316"/>
      <c r="R361" s="316"/>
      <c r="S361" s="317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1" t="s">
        <v>198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2"/>
      <c r="Y362" s="302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26">
        <v>4680115881648</v>
      </c>
      <c r="E363" s="327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9"/>
      <c r="O363" s="329"/>
      <c r="P363" s="329"/>
      <c r="Q363" s="327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1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0"/>
      <c r="M364" s="315" t="s">
        <v>64</v>
      </c>
      <c r="N364" s="316"/>
      <c r="O364" s="316"/>
      <c r="P364" s="316"/>
      <c r="Q364" s="316"/>
      <c r="R364" s="316"/>
      <c r="S364" s="317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0"/>
      <c r="M365" s="315" t="s">
        <v>64</v>
      </c>
      <c r="N365" s="316"/>
      <c r="O365" s="316"/>
      <c r="P365" s="316"/>
      <c r="Q365" s="316"/>
      <c r="R365" s="316"/>
      <c r="S365" s="317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1" t="s">
        <v>79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2"/>
      <c r="Y366" s="302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26">
        <v>4680115883017</v>
      </c>
      <c r="E367" s="327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26">
        <v>4680115883031</v>
      </c>
      <c r="E368" s="327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26">
        <v>4680115883024</v>
      </c>
      <c r="E369" s="327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9"/>
      <c r="O369" s="329"/>
      <c r="P369" s="329"/>
      <c r="Q369" s="327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18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20"/>
      <c r="M370" s="315" t="s">
        <v>64</v>
      </c>
      <c r="N370" s="316"/>
      <c r="O370" s="316"/>
      <c r="P370" s="316"/>
      <c r="Q370" s="316"/>
      <c r="R370" s="316"/>
      <c r="S370" s="317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20"/>
      <c r="M371" s="315" t="s">
        <v>64</v>
      </c>
      <c r="N371" s="316"/>
      <c r="O371" s="316"/>
      <c r="P371" s="316"/>
      <c r="Q371" s="316"/>
      <c r="R371" s="316"/>
      <c r="S371" s="317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31" t="s">
        <v>506</v>
      </c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02"/>
      <c r="Y372" s="302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26">
        <v>4680115882997</v>
      </c>
      <c r="E373" s="327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374" t="s">
        <v>509</v>
      </c>
      <c r="N373" s="329"/>
      <c r="O373" s="329"/>
      <c r="P373" s="329"/>
      <c r="Q373" s="327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1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0"/>
      <c r="M374" s="315" t="s">
        <v>64</v>
      </c>
      <c r="N374" s="316"/>
      <c r="O374" s="316"/>
      <c r="P374" s="316"/>
      <c r="Q374" s="316"/>
      <c r="R374" s="316"/>
      <c r="S374" s="317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0"/>
      <c r="M375" s="315" t="s">
        <v>64</v>
      </c>
      <c r="N375" s="316"/>
      <c r="O375" s="316"/>
      <c r="P375" s="316"/>
      <c r="Q375" s="316"/>
      <c r="R375" s="316"/>
      <c r="S375" s="317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0" t="s">
        <v>510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1"/>
      <c r="Y376" s="301"/>
    </row>
    <row r="377" spans="1:52" ht="14.25" customHeight="1" x14ac:dyDescent="0.25">
      <c r="A377" s="331" t="s">
        <v>93</v>
      </c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02"/>
      <c r="Y377" s="302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26">
        <v>4607091389388</v>
      </c>
      <c r="E378" s="327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26">
        <v>4607091389364</v>
      </c>
      <c r="E379" s="327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9"/>
      <c r="O379" s="329"/>
      <c r="P379" s="329"/>
      <c r="Q379" s="327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20"/>
      <c r="M380" s="315" t="s">
        <v>64</v>
      </c>
      <c r="N380" s="316"/>
      <c r="O380" s="316"/>
      <c r="P380" s="316"/>
      <c r="Q380" s="316"/>
      <c r="R380" s="316"/>
      <c r="S380" s="317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20"/>
      <c r="M381" s="315" t="s">
        <v>64</v>
      </c>
      <c r="N381" s="316"/>
      <c r="O381" s="316"/>
      <c r="P381" s="316"/>
      <c r="Q381" s="316"/>
      <c r="R381" s="316"/>
      <c r="S381" s="317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1" t="s">
        <v>59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02"/>
      <c r="Y382" s="302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26">
        <v>4607091389739</v>
      </c>
      <c r="E383" s="327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9"/>
      <c r="O383" s="329"/>
      <c r="P383" s="329"/>
      <c r="Q383" s="327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26">
        <v>4680115883048</v>
      </c>
      <c r="E384" s="327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9"/>
      <c r="O384" s="329"/>
      <c r="P384" s="329"/>
      <c r="Q384" s="327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26">
        <v>4607091389425</v>
      </c>
      <c r="E385" s="327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9"/>
      <c r="O385" s="329"/>
      <c r="P385" s="329"/>
      <c r="Q385" s="327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26">
        <v>4680115882911</v>
      </c>
      <c r="E386" s="327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3" t="s">
        <v>523</v>
      </c>
      <c r="N386" s="329"/>
      <c r="O386" s="329"/>
      <c r="P386" s="329"/>
      <c r="Q386" s="327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26">
        <v>4680115880771</v>
      </c>
      <c r="E387" s="327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26">
        <v>4607091389500</v>
      </c>
      <c r="E388" s="327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9"/>
      <c r="O388" s="329"/>
      <c r="P388" s="329"/>
      <c r="Q388" s="327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26">
        <v>4680115881983</v>
      </c>
      <c r="E389" s="327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9"/>
      <c r="O389" s="329"/>
      <c r="P389" s="329"/>
      <c r="Q389" s="327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18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20"/>
      <c r="M390" s="315" t="s">
        <v>64</v>
      </c>
      <c r="N390" s="316"/>
      <c r="O390" s="316"/>
      <c r="P390" s="316"/>
      <c r="Q390" s="316"/>
      <c r="R390" s="316"/>
      <c r="S390" s="317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20"/>
      <c r="M391" s="315" t="s">
        <v>64</v>
      </c>
      <c r="N391" s="316"/>
      <c r="O391" s="316"/>
      <c r="P391" s="316"/>
      <c r="Q391" s="316"/>
      <c r="R391" s="316"/>
      <c r="S391" s="317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31" t="s">
        <v>79</v>
      </c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02"/>
      <c r="Y392" s="302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26">
        <v>4680115883000</v>
      </c>
      <c r="E393" s="327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9"/>
      <c r="O393" s="329"/>
      <c r="P393" s="329"/>
      <c r="Q393" s="327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1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0"/>
      <c r="M394" s="315" t="s">
        <v>64</v>
      </c>
      <c r="N394" s="316"/>
      <c r="O394" s="316"/>
      <c r="P394" s="316"/>
      <c r="Q394" s="316"/>
      <c r="R394" s="316"/>
      <c r="S394" s="317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0"/>
      <c r="M395" s="315" t="s">
        <v>64</v>
      </c>
      <c r="N395" s="316"/>
      <c r="O395" s="316"/>
      <c r="P395" s="316"/>
      <c r="Q395" s="316"/>
      <c r="R395" s="316"/>
      <c r="S395" s="317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31" t="s">
        <v>506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2"/>
      <c r="Y396" s="302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26">
        <v>4680115882980</v>
      </c>
      <c r="E397" s="327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9"/>
      <c r="O397" s="329"/>
      <c r="P397" s="329"/>
      <c r="Q397" s="327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1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0"/>
      <c r="M398" s="315" t="s">
        <v>64</v>
      </c>
      <c r="N398" s="316"/>
      <c r="O398" s="316"/>
      <c r="P398" s="316"/>
      <c r="Q398" s="316"/>
      <c r="R398" s="316"/>
      <c r="S398" s="317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0"/>
      <c r="M399" s="315" t="s">
        <v>64</v>
      </c>
      <c r="N399" s="316"/>
      <c r="O399" s="316"/>
      <c r="P399" s="316"/>
      <c r="Q399" s="316"/>
      <c r="R399" s="316"/>
      <c r="S399" s="317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42" t="s">
        <v>534</v>
      </c>
      <c r="B400" s="343"/>
      <c r="C400" s="343"/>
      <c r="D400" s="343"/>
      <c r="E400" s="343"/>
      <c r="F400" s="343"/>
      <c r="G400" s="343"/>
      <c r="H400" s="343"/>
      <c r="I400" s="343"/>
      <c r="J400" s="343"/>
      <c r="K400" s="343"/>
      <c r="L400" s="343"/>
      <c r="M400" s="343"/>
      <c r="N400" s="343"/>
      <c r="O400" s="343"/>
      <c r="P400" s="343"/>
      <c r="Q400" s="343"/>
      <c r="R400" s="343"/>
      <c r="S400" s="343"/>
      <c r="T400" s="343"/>
      <c r="U400" s="343"/>
      <c r="V400" s="343"/>
      <c r="W400" s="343"/>
      <c r="X400" s="49"/>
      <c r="Y400" s="49"/>
    </row>
    <row r="401" spans="1:52" ht="16.5" customHeight="1" x14ac:dyDescent="0.25">
      <c r="A401" s="330" t="s">
        <v>534</v>
      </c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01"/>
      <c r="Y401" s="301"/>
    </row>
    <row r="402" spans="1:52" ht="14.25" customHeight="1" x14ac:dyDescent="0.25">
      <c r="A402" s="331" t="s">
        <v>100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2"/>
      <c r="Y402" s="302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26">
        <v>4607091389067</v>
      </c>
      <c r="E403" s="327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26">
        <v>4607091383522</v>
      </c>
      <c r="E404" s="327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26">
        <v>4607091384437</v>
      </c>
      <c r="E405" s="327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26">
        <v>4607091389104</v>
      </c>
      <c r="E406" s="327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9"/>
      <c r="O406" s="329"/>
      <c r="P406" s="329"/>
      <c r="Q406" s="327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26">
        <v>4680115880603</v>
      </c>
      <c r="E407" s="327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26">
        <v>4607091389999</v>
      </c>
      <c r="E408" s="327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26">
        <v>4680115882782</v>
      </c>
      <c r="E409" s="327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9"/>
      <c r="O409" s="329"/>
      <c r="P409" s="329"/>
      <c r="Q409" s="327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26">
        <v>4607091389098</v>
      </c>
      <c r="E410" s="327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9"/>
      <c r="O410" s="329"/>
      <c r="P410" s="329"/>
      <c r="Q410" s="327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26">
        <v>4607091389982</v>
      </c>
      <c r="E411" s="327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9"/>
      <c r="O411" s="329"/>
      <c r="P411" s="329"/>
      <c r="Q411" s="327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18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20"/>
      <c r="M412" s="315" t="s">
        <v>64</v>
      </c>
      <c r="N412" s="316"/>
      <c r="O412" s="316"/>
      <c r="P412" s="316"/>
      <c r="Q412" s="316"/>
      <c r="R412" s="316"/>
      <c r="S412" s="317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20"/>
      <c r="M413" s="315" t="s">
        <v>64</v>
      </c>
      <c r="N413" s="316"/>
      <c r="O413" s="316"/>
      <c r="P413" s="316"/>
      <c r="Q413" s="316"/>
      <c r="R413" s="316"/>
      <c r="S413" s="317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31" t="s">
        <v>93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2"/>
      <c r="Y414" s="302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26">
        <v>4607091388930</v>
      </c>
      <c r="E415" s="327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9"/>
      <c r="O415" s="329"/>
      <c r="P415" s="329"/>
      <c r="Q415" s="327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26">
        <v>4680115880054</v>
      </c>
      <c r="E416" s="327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9"/>
      <c r="O416" s="329"/>
      <c r="P416" s="329"/>
      <c r="Q416" s="327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8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0"/>
      <c r="M417" s="315" t="s">
        <v>64</v>
      </c>
      <c r="N417" s="316"/>
      <c r="O417" s="316"/>
      <c r="P417" s="316"/>
      <c r="Q417" s="316"/>
      <c r="R417" s="316"/>
      <c r="S417" s="317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20"/>
      <c r="M418" s="315" t="s">
        <v>64</v>
      </c>
      <c r="N418" s="316"/>
      <c r="O418" s="316"/>
      <c r="P418" s="316"/>
      <c r="Q418" s="316"/>
      <c r="R418" s="316"/>
      <c r="S418" s="317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31" t="s">
        <v>59</v>
      </c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02"/>
      <c r="Y419" s="302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26">
        <v>4680115883116</v>
      </c>
      <c r="E420" s="327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26">
        <v>4680115883093</v>
      </c>
      <c r="E421" s="327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26">
        <v>4680115883109</v>
      </c>
      <c r="E422" s="327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9"/>
      <c r="O422" s="329"/>
      <c r="P422" s="329"/>
      <c r="Q422" s="327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26">
        <v>4680115882072</v>
      </c>
      <c r="E423" s="327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5" t="s">
        <v>565</v>
      </c>
      <c r="N423" s="329"/>
      <c r="O423" s="329"/>
      <c r="P423" s="329"/>
      <c r="Q423" s="327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26">
        <v>4680115882102</v>
      </c>
      <c r="E424" s="327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6" t="s">
        <v>568</v>
      </c>
      <c r="N424" s="329"/>
      <c r="O424" s="329"/>
      <c r="P424" s="329"/>
      <c r="Q424" s="327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26">
        <v>4680115882096</v>
      </c>
      <c r="E425" s="327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7" t="s">
        <v>571</v>
      </c>
      <c r="N425" s="329"/>
      <c r="O425" s="329"/>
      <c r="P425" s="329"/>
      <c r="Q425" s="327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18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20"/>
      <c r="M426" s="315" t="s">
        <v>64</v>
      </c>
      <c r="N426" s="316"/>
      <c r="O426" s="316"/>
      <c r="P426" s="316"/>
      <c r="Q426" s="316"/>
      <c r="R426" s="316"/>
      <c r="S426" s="317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20"/>
      <c r="M427" s="315" t="s">
        <v>64</v>
      </c>
      <c r="N427" s="316"/>
      <c r="O427" s="316"/>
      <c r="P427" s="316"/>
      <c r="Q427" s="316"/>
      <c r="R427" s="316"/>
      <c r="S427" s="317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31" t="s">
        <v>66</v>
      </c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02"/>
      <c r="Y428" s="302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26">
        <v>4607091383409</v>
      </c>
      <c r="E429" s="327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26">
        <v>4607091383416</v>
      </c>
      <c r="E430" s="327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9"/>
      <c r="O430" s="329"/>
      <c r="P430" s="329"/>
      <c r="Q430" s="327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18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0"/>
      <c r="M431" s="315" t="s">
        <v>64</v>
      </c>
      <c r="N431" s="316"/>
      <c r="O431" s="316"/>
      <c r="P431" s="316"/>
      <c r="Q431" s="316"/>
      <c r="R431" s="316"/>
      <c r="S431" s="317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20"/>
      <c r="M432" s="315" t="s">
        <v>64</v>
      </c>
      <c r="N432" s="316"/>
      <c r="O432" s="316"/>
      <c r="P432" s="316"/>
      <c r="Q432" s="316"/>
      <c r="R432" s="316"/>
      <c r="S432" s="317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42" t="s">
        <v>576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49"/>
      <c r="Y433" s="49"/>
    </row>
    <row r="434" spans="1:52" ht="16.5" customHeight="1" x14ac:dyDescent="0.25">
      <c r="A434" s="330" t="s">
        <v>577</v>
      </c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01"/>
      <c r="Y434" s="301"/>
    </row>
    <row r="435" spans="1:52" ht="14.25" customHeight="1" x14ac:dyDescent="0.25">
      <c r="A435" s="331" t="s">
        <v>100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2"/>
      <c r="Y435" s="302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26">
        <v>4680115881099</v>
      </c>
      <c r="E436" s="327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26">
        <v>4680115881150</v>
      </c>
      <c r="E437" s="327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9"/>
      <c r="O437" s="329"/>
      <c r="P437" s="329"/>
      <c r="Q437" s="327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20"/>
      <c r="M438" s="315" t="s">
        <v>64</v>
      </c>
      <c r="N438" s="316"/>
      <c r="O438" s="316"/>
      <c r="P438" s="316"/>
      <c r="Q438" s="316"/>
      <c r="R438" s="316"/>
      <c r="S438" s="317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20"/>
      <c r="M439" s="315" t="s">
        <v>64</v>
      </c>
      <c r="N439" s="316"/>
      <c r="O439" s="316"/>
      <c r="P439" s="316"/>
      <c r="Q439" s="316"/>
      <c r="R439" s="316"/>
      <c r="S439" s="317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31" t="s">
        <v>93</v>
      </c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02"/>
      <c r="Y440" s="302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26">
        <v>4680115881112</v>
      </c>
      <c r="E441" s="327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26">
        <v>4680115881129</v>
      </c>
      <c r="E442" s="327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29"/>
      <c r="O442" s="329"/>
      <c r="P442" s="329"/>
      <c r="Q442" s="327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8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64</v>
      </c>
      <c r="N443" s="316"/>
      <c r="O443" s="316"/>
      <c r="P443" s="316"/>
      <c r="Q443" s="316"/>
      <c r="R443" s="316"/>
      <c r="S443" s="317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64</v>
      </c>
      <c r="N444" s="316"/>
      <c r="O444" s="316"/>
      <c r="P444" s="316"/>
      <c r="Q444" s="316"/>
      <c r="R444" s="316"/>
      <c r="S444" s="317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1" t="s">
        <v>59</v>
      </c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02"/>
      <c r="Y445" s="302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26">
        <v>4680115881167</v>
      </c>
      <c r="E446" s="327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9"/>
      <c r="O446" s="329"/>
      <c r="P446" s="329"/>
      <c r="Q446" s="327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26">
        <v>4680115881136</v>
      </c>
      <c r="E447" s="327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29"/>
      <c r="O447" s="329"/>
      <c r="P447" s="329"/>
      <c r="Q447" s="327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1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0"/>
      <c r="M448" s="315" t="s">
        <v>64</v>
      </c>
      <c r="N448" s="316"/>
      <c r="O448" s="316"/>
      <c r="P448" s="316"/>
      <c r="Q448" s="316"/>
      <c r="R448" s="316"/>
      <c r="S448" s="317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0"/>
      <c r="M449" s="315" t="s">
        <v>64</v>
      </c>
      <c r="N449" s="316"/>
      <c r="O449" s="316"/>
      <c r="P449" s="316"/>
      <c r="Q449" s="316"/>
      <c r="R449" s="316"/>
      <c r="S449" s="317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31" t="s">
        <v>66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2"/>
      <c r="Y450" s="302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26">
        <v>4680115881068</v>
      </c>
      <c r="E451" s="327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29"/>
      <c r="O451" s="329"/>
      <c r="P451" s="329"/>
      <c r="Q451" s="327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26">
        <v>4680115881075</v>
      </c>
      <c r="E452" s="327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29"/>
      <c r="O452" s="329"/>
      <c r="P452" s="329"/>
      <c r="Q452" s="327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18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20"/>
      <c r="M453" s="315" t="s">
        <v>64</v>
      </c>
      <c r="N453" s="316"/>
      <c r="O453" s="316"/>
      <c r="P453" s="316"/>
      <c r="Q453" s="316"/>
      <c r="R453" s="316"/>
      <c r="S453" s="317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0"/>
      <c r="M454" s="315" t="s">
        <v>64</v>
      </c>
      <c r="N454" s="316"/>
      <c r="O454" s="316"/>
      <c r="P454" s="316"/>
      <c r="Q454" s="316"/>
      <c r="R454" s="316"/>
      <c r="S454" s="317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0" t="s">
        <v>594</v>
      </c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01"/>
      <c r="Y455" s="301"/>
    </row>
    <row r="456" spans="1:52" ht="14.25" customHeight="1" x14ac:dyDescent="0.25">
      <c r="A456" s="331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2"/>
      <c r="Y456" s="302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26">
        <v>4680115880870</v>
      </c>
      <c r="E457" s="327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29"/>
      <c r="O457" s="329"/>
      <c r="P457" s="329"/>
      <c r="Q457" s="327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18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20"/>
      <c r="M458" s="315" t="s">
        <v>64</v>
      </c>
      <c r="N458" s="316"/>
      <c r="O458" s="316"/>
      <c r="P458" s="316"/>
      <c r="Q458" s="316"/>
      <c r="R458" s="316"/>
      <c r="S458" s="317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0"/>
      <c r="M459" s="315" t="s">
        <v>64</v>
      </c>
      <c r="N459" s="316"/>
      <c r="O459" s="316"/>
      <c r="P459" s="316"/>
      <c r="Q459" s="316"/>
      <c r="R459" s="316"/>
      <c r="S459" s="317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324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5"/>
      <c r="M460" s="321" t="s">
        <v>597</v>
      </c>
      <c r="N460" s="322"/>
      <c r="O460" s="322"/>
      <c r="P460" s="322"/>
      <c r="Q460" s="322"/>
      <c r="R460" s="322"/>
      <c r="S460" s="323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8800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8802.9</v>
      </c>
      <c r="W460" s="38"/>
      <c r="X460" s="308"/>
      <c r="Y460" s="308"/>
    </row>
    <row r="461" spans="1:52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25"/>
      <c r="M461" s="321" t="s">
        <v>598</v>
      </c>
      <c r="N461" s="322"/>
      <c r="O461" s="322"/>
      <c r="P461" s="322"/>
      <c r="Q461" s="322"/>
      <c r="R461" s="322"/>
      <c r="S461" s="323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9173.822222222223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9176.9220000000005</v>
      </c>
      <c r="W461" s="38"/>
      <c r="X461" s="308"/>
      <c r="Y461" s="308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25"/>
      <c r="M462" s="321" t="s">
        <v>599</v>
      </c>
      <c r="N462" s="322"/>
      <c r="O462" s="322"/>
      <c r="P462" s="322"/>
      <c r="Q462" s="322"/>
      <c r="R462" s="322"/>
      <c r="S462" s="323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15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15</v>
      </c>
      <c r="W462" s="38"/>
      <c r="X462" s="308"/>
      <c r="Y462" s="308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25"/>
      <c r="M463" s="321" t="s">
        <v>601</v>
      </c>
      <c r="N463" s="322"/>
      <c r="O463" s="322"/>
      <c r="P463" s="322"/>
      <c r="Q463" s="322"/>
      <c r="R463" s="322"/>
      <c r="S463" s="323"/>
      <c r="T463" s="38" t="s">
        <v>63</v>
      </c>
      <c r="U463" s="307">
        <f>GrossWeightTotal+PalletQtyTotal*25</f>
        <v>9548.822222222223</v>
      </c>
      <c r="V463" s="307">
        <f>GrossWeightTotalR+PalletQtyTotalR*25</f>
        <v>9551.9220000000005</v>
      </c>
      <c r="W463" s="38"/>
      <c r="X463" s="308"/>
      <c r="Y463" s="308"/>
    </row>
    <row r="464" spans="1:52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5"/>
      <c r="M464" s="321" t="s">
        <v>602</v>
      </c>
      <c r="N464" s="322"/>
      <c r="O464" s="322"/>
      <c r="P464" s="322"/>
      <c r="Q464" s="322"/>
      <c r="R464" s="322"/>
      <c r="S464" s="323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728.64197530864203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729</v>
      </c>
      <c r="W464" s="38"/>
      <c r="X464" s="308"/>
      <c r="Y464" s="308"/>
    </row>
    <row r="465" spans="1:28" ht="14.25" customHeight="1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5"/>
      <c r="M465" s="321" t="s">
        <v>603</v>
      </c>
      <c r="N465" s="322"/>
      <c r="O465" s="322"/>
      <c r="P465" s="322"/>
      <c r="Q465" s="322"/>
      <c r="R465" s="322"/>
      <c r="S465" s="323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15.85575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303" t="s">
        <v>58</v>
      </c>
      <c r="C467" s="309" t="s">
        <v>91</v>
      </c>
      <c r="D467" s="310"/>
      <c r="E467" s="310"/>
      <c r="F467" s="311"/>
      <c r="G467" s="309" t="s">
        <v>220</v>
      </c>
      <c r="H467" s="310"/>
      <c r="I467" s="310"/>
      <c r="J467" s="310"/>
      <c r="K467" s="310"/>
      <c r="L467" s="311"/>
      <c r="M467" s="309" t="s">
        <v>409</v>
      </c>
      <c r="N467" s="311"/>
      <c r="O467" s="309" t="s">
        <v>456</v>
      </c>
      <c r="P467" s="311"/>
      <c r="Q467" s="303" t="s">
        <v>534</v>
      </c>
      <c r="R467" s="309" t="s">
        <v>576</v>
      </c>
      <c r="S467" s="311"/>
      <c r="T467" s="1"/>
      <c r="Y467" s="53"/>
      <c r="AB467" s="1"/>
    </row>
    <row r="468" spans="1:28" ht="14.25" customHeight="1" thickTop="1" x14ac:dyDescent="0.2">
      <c r="A468" s="312" t="s">
        <v>606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211</v>
      </c>
      <c r="G468" s="309" t="s">
        <v>221</v>
      </c>
      <c r="H468" s="309" t="s">
        <v>228</v>
      </c>
      <c r="I468" s="309" t="s">
        <v>245</v>
      </c>
      <c r="J468" s="309" t="s">
        <v>301</v>
      </c>
      <c r="K468" s="309" t="s">
        <v>377</v>
      </c>
      <c r="L468" s="309" t="s">
        <v>394</v>
      </c>
      <c r="M468" s="309" t="s">
        <v>410</v>
      </c>
      <c r="N468" s="309" t="s">
        <v>433</v>
      </c>
      <c r="O468" s="309" t="s">
        <v>457</v>
      </c>
      <c r="P468" s="309" t="s">
        <v>510</v>
      </c>
      <c r="Q468" s="309" t="s">
        <v>534</v>
      </c>
      <c r="R468" s="309" t="s">
        <v>577</v>
      </c>
      <c r="S468" s="309" t="s">
        <v>594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2502.9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6300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2023-09-12T09:32:21Z</dcterms:modified>
</cp:coreProperties>
</file>