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2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W249" i="1" s="1"/>
  <c r="M249" i="1"/>
  <c r="V248" i="1"/>
  <c r="V256" i="1" s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U239" i="1"/>
  <c r="U238" i="1"/>
  <c r="W237" i="1"/>
  <c r="V237" i="1"/>
  <c r="M237" i="1"/>
  <c r="W236" i="1"/>
  <c r="V236" i="1"/>
  <c r="V239" i="1" s="1"/>
  <c r="V235" i="1"/>
  <c r="W235" i="1" s="1"/>
  <c r="V233" i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W219" i="1"/>
  <c r="W225" i="1" s="1"/>
  <c r="V219" i="1"/>
  <c r="M219" i="1"/>
  <c r="V217" i="1"/>
  <c r="U217" i="1"/>
  <c r="U216" i="1"/>
  <c r="W215" i="1"/>
  <c r="V215" i="1"/>
  <c r="M215" i="1"/>
  <c r="W214" i="1"/>
  <c r="V214" i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W190" i="1"/>
  <c r="V190" i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W179" i="1"/>
  <c r="V179" i="1"/>
  <c r="M179" i="1"/>
  <c r="W178" i="1"/>
  <c r="V178" i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V169" i="1"/>
  <c r="W169" i="1" s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M165" i="1"/>
  <c r="V164" i="1"/>
  <c r="V181" i="1" s="1"/>
  <c r="M164" i="1"/>
  <c r="U162" i="1"/>
  <c r="U161" i="1"/>
  <c r="V160" i="1"/>
  <c r="W160" i="1" s="1"/>
  <c r="M160" i="1"/>
  <c r="W159" i="1"/>
  <c r="V159" i="1"/>
  <c r="M159" i="1"/>
  <c r="W158" i="1"/>
  <c r="V158" i="1"/>
  <c r="M158" i="1"/>
  <c r="W157" i="1"/>
  <c r="W161" i="1" s="1"/>
  <c r="V157" i="1"/>
  <c r="V161" i="1" s="1"/>
  <c r="M157" i="1"/>
  <c r="U155" i="1"/>
  <c r="U154" i="1"/>
  <c r="V153" i="1"/>
  <c r="V154" i="1" s="1"/>
  <c r="M153" i="1"/>
  <c r="V152" i="1"/>
  <c r="U150" i="1"/>
  <c r="V149" i="1"/>
  <c r="U149" i="1"/>
  <c r="W148" i="1"/>
  <c r="V148" i="1"/>
  <c r="M148" i="1"/>
  <c r="W147" i="1"/>
  <c r="W149" i="1" s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W139" i="1"/>
  <c r="V139" i="1"/>
  <c r="M139" i="1"/>
  <c r="W138" i="1"/>
  <c r="V138" i="1"/>
  <c r="M138" i="1"/>
  <c r="V137" i="1"/>
  <c r="V144" i="1" s="1"/>
  <c r="M137" i="1"/>
  <c r="V136" i="1"/>
  <c r="W136" i="1" s="1"/>
  <c r="M136" i="1"/>
  <c r="W135" i="1"/>
  <c r="V135" i="1"/>
  <c r="M135" i="1"/>
  <c r="U132" i="1"/>
  <c r="V131" i="1"/>
  <c r="U131" i="1"/>
  <c r="W130" i="1"/>
  <c r="V130" i="1"/>
  <c r="M130" i="1"/>
  <c r="W129" i="1"/>
  <c r="V129" i="1"/>
  <c r="M129" i="1"/>
  <c r="W128" i="1"/>
  <c r="W131" i="1" s="1"/>
  <c r="V128" i="1"/>
  <c r="G470" i="1" s="1"/>
  <c r="M128" i="1"/>
  <c r="U124" i="1"/>
  <c r="U123" i="1"/>
  <c r="W122" i="1"/>
  <c r="V122" i="1"/>
  <c r="M122" i="1"/>
  <c r="V121" i="1"/>
  <c r="W121" i="1" s="1"/>
  <c r="M121" i="1"/>
  <c r="W120" i="1"/>
  <c r="V120" i="1"/>
  <c r="M120" i="1"/>
  <c r="W119" i="1"/>
  <c r="W123" i="1" s="1"/>
  <c r="V119" i="1"/>
  <c r="V123" i="1" s="1"/>
  <c r="M119" i="1"/>
  <c r="U116" i="1"/>
  <c r="U115" i="1"/>
  <c r="V114" i="1"/>
  <c r="W114" i="1" s="1"/>
  <c r="V113" i="1"/>
  <c r="W113" i="1" s="1"/>
  <c r="M113" i="1"/>
  <c r="W112" i="1"/>
  <c r="V112" i="1"/>
  <c r="M112" i="1"/>
  <c r="W111" i="1"/>
  <c r="V111" i="1"/>
  <c r="M111" i="1"/>
  <c r="W110" i="1"/>
  <c r="V110" i="1"/>
  <c r="V116" i="1" s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V99" i="1"/>
  <c r="V107" i="1" s="1"/>
  <c r="U97" i="1"/>
  <c r="U96" i="1"/>
  <c r="W95" i="1"/>
  <c r="V95" i="1"/>
  <c r="M95" i="1"/>
  <c r="W94" i="1"/>
  <c r="V94" i="1"/>
  <c r="M94" i="1"/>
  <c r="W93" i="1"/>
  <c r="V93" i="1"/>
  <c r="M93" i="1"/>
  <c r="V92" i="1"/>
  <c r="W92" i="1" s="1"/>
  <c r="M92" i="1"/>
  <c r="W91" i="1"/>
  <c r="V91" i="1"/>
  <c r="M91" i="1"/>
  <c r="W90" i="1"/>
  <c r="V90" i="1"/>
  <c r="M90" i="1"/>
  <c r="W89" i="1"/>
  <c r="V89" i="1"/>
  <c r="M89" i="1"/>
  <c r="V88" i="1"/>
  <c r="V97" i="1" s="1"/>
  <c r="M88" i="1"/>
  <c r="W87" i="1"/>
  <c r="V87" i="1"/>
  <c r="M87" i="1"/>
  <c r="U85" i="1"/>
  <c r="U84" i="1"/>
  <c r="W83" i="1"/>
  <c r="V83" i="1"/>
  <c r="M83" i="1"/>
  <c r="W82" i="1"/>
  <c r="V82" i="1"/>
  <c r="M82" i="1"/>
  <c r="W81" i="1"/>
  <c r="V81" i="1"/>
  <c r="W80" i="1"/>
  <c r="V80" i="1"/>
  <c r="M80" i="1"/>
  <c r="W79" i="1"/>
  <c r="V79" i="1"/>
  <c r="V78" i="1"/>
  <c r="V85" i="1" s="1"/>
  <c r="U76" i="1"/>
  <c r="U75" i="1"/>
  <c r="W74" i="1"/>
  <c r="V74" i="1"/>
  <c r="M74" i="1"/>
  <c r="W73" i="1"/>
  <c r="V73" i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W68" i="1"/>
  <c r="V68" i="1"/>
  <c r="M68" i="1"/>
  <c r="V67" i="1"/>
  <c r="W67" i="1" s="1"/>
  <c r="M67" i="1"/>
  <c r="W66" i="1"/>
  <c r="V66" i="1"/>
  <c r="M66" i="1"/>
  <c r="W65" i="1"/>
  <c r="V65" i="1"/>
  <c r="M65" i="1"/>
  <c r="W64" i="1"/>
  <c r="V64" i="1"/>
  <c r="M64" i="1"/>
  <c r="V63" i="1"/>
  <c r="W63" i="1" s="1"/>
  <c r="M63" i="1"/>
  <c r="W62" i="1"/>
  <c r="V62" i="1"/>
  <c r="M62" i="1"/>
  <c r="W61" i="1"/>
  <c r="V61" i="1"/>
  <c r="M61" i="1"/>
  <c r="W60" i="1"/>
  <c r="V60" i="1"/>
  <c r="M60" i="1"/>
  <c r="V59" i="1"/>
  <c r="E470" i="1" s="1"/>
  <c r="M59" i="1"/>
  <c r="U56" i="1"/>
  <c r="U55" i="1"/>
  <c r="V54" i="1"/>
  <c r="W54" i="1" s="1"/>
  <c r="W53" i="1"/>
  <c r="V53" i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70" i="1" s="1"/>
  <c r="M46" i="1"/>
  <c r="U42" i="1"/>
  <c r="U41" i="1"/>
  <c r="V40" i="1"/>
  <c r="V41" i="1" s="1"/>
  <c r="M40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W30" i="1"/>
  <c r="V30" i="1"/>
  <c r="M30" i="1"/>
  <c r="W29" i="1"/>
  <c r="V29" i="1"/>
  <c r="M29" i="1"/>
  <c r="V28" i="1"/>
  <c r="V33" i="1" s="1"/>
  <c r="M28" i="1"/>
  <c r="W27" i="1"/>
  <c r="V27" i="1"/>
  <c r="M27" i="1"/>
  <c r="W26" i="1"/>
  <c r="V26" i="1"/>
  <c r="M26" i="1"/>
  <c r="V24" i="1"/>
  <c r="U24" i="1"/>
  <c r="U460" i="1" s="1"/>
  <c r="U23" i="1"/>
  <c r="U464" i="1" s="1"/>
  <c r="W22" i="1"/>
  <c r="W23" i="1" s="1"/>
  <c r="V22" i="1"/>
  <c r="V23" i="1" s="1"/>
  <c r="M22" i="1"/>
  <c r="H10" i="1"/>
  <c r="A9" i="1"/>
  <c r="F10" i="1" s="1"/>
  <c r="D7" i="1"/>
  <c r="N6" i="1"/>
  <c r="M2" i="1"/>
  <c r="H9" i="1" l="1"/>
  <c r="W115" i="1"/>
  <c r="W143" i="1"/>
  <c r="V32" i="1"/>
  <c r="V464" i="1" s="1"/>
  <c r="V84" i="1"/>
  <c r="V96" i="1"/>
  <c r="V272" i="1"/>
  <c r="W269" i="1"/>
  <c r="W272" i="1" s="1"/>
  <c r="W390" i="1"/>
  <c r="D470" i="1"/>
  <c r="V75" i="1"/>
  <c r="J9" i="1"/>
  <c r="W28" i="1"/>
  <c r="W32" i="1" s="1"/>
  <c r="W36" i="1"/>
  <c r="W37" i="1" s="1"/>
  <c r="W40" i="1"/>
  <c r="W41" i="1" s="1"/>
  <c r="W46" i="1"/>
  <c r="W48" i="1" s="1"/>
  <c r="V49" i="1"/>
  <c r="W59" i="1"/>
  <c r="W75" i="1" s="1"/>
  <c r="W78" i="1"/>
  <c r="W84" i="1" s="1"/>
  <c r="W88" i="1"/>
  <c r="W96" i="1" s="1"/>
  <c r="W99" i="1"/>
  <c r="W107" i="1" s="1"/>
  <c r="V108" i="1"/>
  <c r="V132" i="1"/>
  <c r="W137" i="1"/>
  <c r="I470" i="1"/>
  <c r="V150" i="1"/>
  <c r="W153" i="1"/>
  <c r="V162" i="1"/>
  <c r="V186" i="1"/>
  <c r="V187" i="1"/>
  <c r="W184" i="1"/>
  <c r="W186" i="1" s="1"/>
  <c r="J470" i="1"/>
  <c r="V206" i="1"/>
  <c r="W216" i="1"/>
  <c r="V225" i="1"/>
  <c r="W232" i="1"/>
  <c r="W238" i="1"/>
  <c r="V273" i="1"/>
  <c r="M470" i="1"/>
  <c r="W298" i="1"/>
  <c r="N470" i="1"/>
  <c r="W342" i="1"/>
  <c r="V360" i="1"/>
  <c r="V391" i="1"/>
  <c r="Q470" i="1"/>
  <c r="W406" i="1"/>
  <c r="W422" i="1"/>
  <c r="W426" i="1" s="1"/>
  <c r="V427" i="1"/>
  <c r="W448" i="1"/>
  <c r="V454" i="1"/>
  <c r="V453" i="1"/>
  <c r="S470" i="1"/>
  <c r="V459" i="1"/>
  <c r="W457" i="1"/>
  <c r="W458" i="1" s="1"/>
  <c r="H470" i="1"/>
  <c r="A10" i="1"/>
  <c r="B470" i="1"/>
  <c r="V461" i="1"/>
  <c r="V38" i="1"/>
  <c r="V460" i="1" s="1"/>
  <c r="V42" i="1"/>
  <c r="V48" i="1"/>
  <c r="V56" i="1"/>
  <c r="V115" i="1"/>
  <c r="V155" i="1"/>
  <c r="W152" i="1"/>
  <c r="W205" i="1"/>
  <c r="V244" i="1"/>
  <c r="K470" i="1"/>
  <c r="V255" i="1"/>
  <c r="W248" i="1"/>
  <c r="W255" i="1" s="1"/>
  <c r="W293" i="1"/>
  <c r="V294" i="1"/>
  <c r="V327" i="1"/>
  <c r="W412" i="1"/>
  <c r="V444" i="1"/>
  <c r="V462" i="1"/>
  <c r="L470" i="1"/>
  <c r="F9" i="1"/>
  <c r="V76" i="1"/>
  <c r="F470" i="1"/>
  <c r="V124" i="1"/>
  <c r="V143" i="1"/>
  <c r="V182" i="1"/>
  <c r="W164" i="1"/>
  <c r="W181" i="1" s="1"/>
  <c r="V226" i="1"/>
  <c r="V245" i="1"/>
  <c r="W326" i="1"/>
  <c r="O470" i="1"/>
  <c r="W360" i="1"/>
  <c r="V361" i="1"/>
  <c r="R470" i="1"/>
  <c r="V438" i="1"/>
  <c r="V439" i="1"/>
  <c r="W436" i="1"/>
  <c r="W438" i="1" s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V463" i="1" l="1"/>
  <c r="W154" i="1"/>
  <c r="W465" i="1" s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<sst xmlns="http://schemas.openxmlformats.org/spreadsheetml/2006/main" count="1695" uniqueCount="653">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</sst>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100</v>
      </c>
      <c r="V46" s="306">
        <f>IFERROR(IF(U46="",0,CEILING((U46/$H46),1)*$H46),"")</f>
        <v>108</v>
      </c>
      <c r="W46" s="37">
        <f>IFERROR(IF(V46=0,"",ROUNDUP(V46/H46,0)*0.02175),"")</f>
        <v>0.21749999999999997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9.2592592592592595</v>
      </c>
      <c r="V48" s="307">
        <f>IFERROR(V46/H46,"0")+IFERROR(V47/H47,"0")</f>
        <v>10</v>
      </c>
      <c r="W48" s="307">
        <f>IFERROR(IF(W46="",0,W46),"0")+IFERROR(IF(W47="",0,W47),"0")</f>
        <v>0.21749999999999997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100</v>
      </c>
      <c r="V49" s="307">
        <f>IFERROR(SUM(V46:V47),"0")</f>
        <v>108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200</v>
      </c>
      <c r="V52" s="306">
        <f>IFERROR(IF(U52="",0,CEILING((U52/$H52),1)*$H52),"")</f>
        <v>205.20000000000002</v>
      </c>
      <c r="W52" s="37">
        <f>IFERROR(IF(V52=0,"",ROUNDUP(V52/H52,0)*0.02175),"")</f>
        <v>0.41324999999999995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90</v>
      </c>
      <c r="V53" s="306">
        <f>IFERROR(IF(U53="",0,CEILING((U53/$H53),1)*$H53),"")</f>
        <v>90</v>
      </c>
      <c r="W53" s="37">
        <f>IFERROR(IF(V53=0,"",ROUNDUP(V53/H53,0)*0.00937),"")</f>
        <v>0.18740000000000001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38.518518518518519</v>
      </c>
      <c r="V55" s="307">
        <f>IFERROR(V52/H52,"0")+IFERROR(V53/H53,"0")+IFERROR(V54/H54,"0")</f>
        <v>39</v>
      </c>
      <c r="W55" s="307">
        <f>IFERROR(IF(W52="",0,W52),"0")+IFERROR(IF(W53="",0,W53),"0")+IFERROR(IF(W54="",0,W54),"0")</f>
        <v>0.60064999999999991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290</v>
      </c>
      <c r="V56" s="307">
        <f>IFERROR(SUM(V52:V54),"0")</f>
        <v>295.20000000000005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160</v>
      </c>
      <c r="V65" s="306">
        <f t="shared" si="2"/>
        <v>160</v>
      </c>
      <c r="W65" s="37">
        <f t="shared" ref="W65:W70" si="3">IFERROR(IF(V65=0,"",ROUNDUP(V65/H65,0)*0.00937),"")</f>
        <v>0.37480000000000002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160</v>
      </c>
      <c r="V67" s="306">
        <f t="shared" si="2"/>
        <v>160</v>
      </c>
      <c r="W67" s="37">
        <f t="shared" si="3"/>
        <v>0.37480000000000002</v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180</v>
      </c>
      <c r="V70" s="306">
        <f t="shared" si="2"/>
        <v>180</v>
      </c>
      <c r="W70" s="37">
        <f t="shared" si="3"/>
        <v>0.37480000000000002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135</v>
      </c>
      <c r="V73" s="306">
        <f t="shared" si="2"/>
        <v>135</v>
      </c>
      <c r="W73" s="37">
        <f>IFERROR(IF(V73=0,"",ROUNDUP(V73/H73,0)*0.00937),"")</f>
        <v>0.28110000000000002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150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150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1.4055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635</v>
      </c>
      <c r="V76" s="307">
        <f>IFERROR(SUM(V59:V74),"0")</f>
        <v>635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21</v>
      </c>
      <c r="V102" s="306">
        <f t="shared" si="6"/>
        <v>21</v>
      </c>
      <c r="W102" s="37">
        <f>IFERROR(IF(V102=0,"",ROUNDUP(V102/H102,0)*0.00753),"")</f>
        <v>5.271E-2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21</v>
      </c>
      <c r="V106" s="306">
        <f t="shared" si="6"/>
        <v>21</v>
      </c>
      <c r="W106" s="37">
        <f>IFERROR(IF(V106=0,"",ROUNDUP(V106/H106,0)*0.00753),"")</f>
        <v>5.271E-2</v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14</v>
      </c>
      <c r="V107" s="307">
        <f>IFERROR(V99/H99,"0")+IFERROR(V100/H100,"0")+IFERROR(V101/H101,"0")+IFERROR(V102/H102,"0")+IFERROR(V103/H103,"0")+IFERROR(V104/H104,"0")+IFERROR(V105/H105,"0")+IFERROR(V106/H106,"0")</f>
        <v>14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0.10542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42</v>
      </c>
      <c r="V108" s="307">
        <f>IFERROR(SUM(V99:V106),"0")</f>
        <v>42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0</v>
      </c>
      <c r="V123" s="307">
        <f>IFERROR(V119/H119,"0")+IFERROR(V120/H120,"0")+IFERROR(V121/H121,"0")+IFERROR(V122/H122,"0")</f>
        <v>0</v>
      </c>
      <c r="W123" s="307">
        <f>IFERROR(IF(W119="",0,W119),"0")+IFERROR(IF(W120="",0,W120),"0")+IFERROR(IF(W121="",0,W121),"0")+IFERROR(IF(W122="",0,W122),"0")</f>
        <v>0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0</v>
      </c>
      <c r="V124" s="307">
        <f>IFERROR(SUM(V119:V122),"0")</f>
        <v>0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24</v>
      </c>
      <c r="V135" s="306">
        <f t="shared" ref="V135:V142" si="7">IFERROR(IF(U135="",0,CEILING((U135/$H135),1)*$H135),"")</f>
        <v>25.200000000000003</v>
      </c>
      <c r="W135" s="37">
        <f>IFERROR(IF(V135=0,"",ROUNDUP(V135/H135,0)*0.00753),"")</f>
        <v>4.5179999999999998E-2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105</v>
      </c>
      <c r="V138" s="306">
        <f t="shared" si="7"/>
        <v>105</v>
      </c>
      <c r="W138" s="37">
        <f>IFERROR(IF(V138=0,"",ROUNDUP(V138/H138,0)*0.00502),"")</f>
        <v>0.251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55.714285714285715</v>
      </c>
      <c r="V143" s="307">
        <f>IFERROR(V135/H135,"0")+IFERROR(V136/H136,"0")+IFERROR(V137/H137,"0")+IFERROR(V138/H138,"0")+IFERROR(V139/H139,"0")+IFERROR(V140/H140,"0")+IFERROR(V141/H141,"0")+IFERROR(V142/H142,"0")</f>
        <v>56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0.29618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129</v>
      </c>
      <c r="V144" s="307">
        <f>IFERROR(SUM(V135:V142),"0")</f>
        <v>130.19999999999999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80</v>
      </c>
      <c r="V176" s="306">
        <f t="shared" si="8"/>
        <v>81.599999999999994</v>
      </c>
      <c r="W176" s="37">
        <f t="shared" si="9"/>
        <v>0.25602000000000003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33.333333333333336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34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0.25602000000000003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80</v>
      </c>
      <c r="V182" s="307">
        <f>IFERROR(SUM(V164:V180),"0")</f>
        <v>81.599999999999994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20</v>
      </c>
      <c r="V198" s="306">
        <f t="shared" si="10"/>
        <v>20</v>
      </c>
      <c r="W198" s="37">
        <f t="shared" ref="W198:W204" si="11">IFERROR(IF(V198=0,"",ROUNDUP(V198/H198,0)*0.00937),"")</f>
        <v>3.7479999999999999E-2</v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10</v>
      </c>
      <c r="V200" s="306">
        <f t="shared" si="10"/>
        <v>10</v>
      </c>
      <c r="W200" s="37">
        <f t="shared" si="11"/>
        <v>1.874E-2</v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6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6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5.6219999999999999E-2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30</v>
      </c>
      <c r="V206" s="307">
        <f>IFERROR(SUM(V190:V204),"0")</f>
        <v>30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24</v>
      </c>
      <c r="V212" s="306">
        <f>IFERROR(IF(U212="",0,CEILING((U212/$H212),1)*$H212),"")</f>
        <v>25.200000000000003</v>
      </c>
      <c r="W212" s="37">
        <f>IFERROR(IF(V212=0,"",ROUNDUP(V212/H212,0)*0.00753),"")</f>
        <v>4.5179999999999998E-2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250</v>
      </c>
      <c r="V213" s="306">
        <f>IFERROR(IF(U213="",0,CEILING((U213/$H213),1)*$H213),"")</f>
        <v>252</v>
      </c>
      <c r="W213" s="37">
        <f>IFERROR(IF(V213=0,"",ROUNDUP(V213/H213,0)*0.00753),"")</f>
        <v>0.45180000000000003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70</v>
      </c>
      <c r="V214" s="306">
        <f>IFERROR(IF(U214="",0,CEILING((U214/$H214),1)*$H214),"")</f>
        <v>71.400000000000006</v>
      </c>
      <c r="W214" s="37">
        <f>IFERROR(IF(V214=0,"",ROUNDUP(V214/H214,0)*0.00502),"")</f>
        <v>0.17068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105</v>
      </c>
      <c r="V215" s="306">
        <f>IFERROR(IF(U215="",0,CEILING((U215/$H215),1)*$H215),"")</f>
        <v>105</v>
      </c>
      <c r="W215" s="37">
        <f>IFERROR(IF(V215=0,"",ROUNDUP(V215/H215,0)*0.00502),"")</f>
        <v>0.251</v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148.57142857142856</v>
      </c>
      <c r="V216" s="307">
        <f>IFERROR(V212/H212,"0")+IFERROR(V213/H213,"0")+IFERROR(V214/H214,"0")+IFERROR(V215/H215,"0")</f>
        <v>150</v>
      </c>
      <c r="W216" s="307">
        <f>IFERROR(IF(W212="",0,W212),"0")+IFERROR(IF(W213="",0,W213),"0")+IFERROR(IF(W214="",0,W214),"0")+IFERROR(IF(W215="",0,W215),"0")</f>
        <v>0.91866000000000003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449</v>
      </c>
      <c r="V217" s="307">
        <f>IFERROR(SUM(V212:V215),"0")</f>
        <v>453.6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200</v>
      </c>
      <c r="V219" s="306">
        <f t="shared" ref="V219:V224" si="12">IFERROR(IF(U219="",0,CEILING((U219/$H219),1)*$H219),"")</f>
        <v>202.5</v>
      </c>
      <c r="W219" s="37">
        <f>IFERROR(IF(V219=0,"",ROUNDUP(V219/H219,0)*0.02175),"")</f>
        <v>0.54374999999999996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90</v>
      </c>
      <c r="V222" s="306">
        <f t="shared" si="12"/>
        <v>90</v>
      </c>
      <c r="W222" s="37">
        <f>IFERROR(IF(V222=0,"",ROUNDUP(V222/H222,0)*0.00937),"")</f>
        <v>0.23424999999999999</v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49.691358024691354</v>
      </c>
      <c r="V225" s="307">
        <f>IFERROR(V219/H219,"0")+IFERROR(V220/H220,"0")+IFERROR(V221/H221,"0")+IFERROR(V222/H222,"0")+IFERROR(V223/H223,"0")+IFERROR(V224/H224,"0")</f>
        <v>50</v>
      </c>
      <c r="W225" s="307">
        <f>IFERROR(IF(W219="",0,W219),"0")+IFERROR(IF(W220="",0,W220),"0")+IFERROR(IF(W221="",0,W221),"0")+IFERROR(IF(W222="",0,W222),"0")+IFERROR(IF(W223="",0,W223),"0")+IFERROR(IF(W224="",0,W224),"0")</f>
        <v>0.77799999999999991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290</v>
      </c>
      <c r="V226" s="307">
        <f>IFERROR(SUM(V219:V224),"0")</f>
        <v>292.5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24</v>
      </c>
      <c r="V228" s="306">
        <f>IFERROR(IF(U228="",0,CEILING((U228/$H228),1)*$H228),"")</f>
        <v>25.200000000000003</v>
      </c>
      <c r="W228" s="37">
        <f>IFERROR(IF(V228=0,"",ROUNDUP(V228/H228,0)*0.02175),"")</f>
        <v>6.5250000000000002E-2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15</v>
      </c>
      <c r="V229" s="306">
        <f>IFERROR(IF(U229="",0,CEILING((U229/$H229),1)*$H229),"")</f>
        <v>15.6</v>
      </c>
      <c r="W229" s="37">
        <f>IFERROR(IF(V229=0,"",ROUNDUP(V229/H229,0)*0.02175),"")</f>
        <v>4.3499999999999997E-2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4.7802197802197801</v>
      </c>
      <c r="V232" s="307">
        <f>IFERROR(V228/H228,"0")+IFERROR(V229/H229,"0")+IFERROR(V230/H230,"0")+IFERROR(V231/H231,"0")</f>
        <v>5</v>
      </c>
      <c r="W232" s="307">
        <f>IFERROR(IF(W228="",0,W228),"0")+IFERROR(IF(W229="",0,W229),"0")+IFERROR(IF(W230="",0,W230),"0")+IFERROR(IF(W231="",0,W231),"0")</f>
        <v>0.10875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39</v>
      </c>
      <c r="V233" s="307">
        <f>IFERROR(SUM(V228:V231),"0")</f>
        <v>40.800000000000004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25.5</v>
      </c>
      <c r="V237" s="306">
        <f>IFERROR(IF(U237="",0,CEILING((U237/$H237),1)*$H237),"")</f>
        <v>25.5</v>
      </c>
      <c r="W237" s="37">
        <f>IFERROR(IF(V237=0,"",ROUNDUP(V237/H237,0)*0.00753),"")</f>
        <v>7.5300000000000006E-2</v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10</v>
      </c>
      <c r="V238" s="307">
        <f>IFERROR(V235/H235,"0")+IFERROR(V236/H236,"0")+IFERROR(V237/H237,"0")</f>
        <v>10</v>
      </c>
      <c r="W238" s="307">
        <f>IFERROR(IF(W235="",0,W235),"0")+IFERROR(IF(W236="",0,W236),"0")+IFERROR(IF(W237="",0,W237),"0")</f>
        <v>7.5300000000000006E-2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25.5</v>
      </c>
      <c r="V239" s="307">
        <f>IFERROR(SUM(V235:V237),"0")</f>
        <v>25.5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16.8</v>
      </c>
      <c r="V264" s="306">
        <f>IFERROR(IF(U264="",0,CEILING((U264/$H264),1)*$H264),"")</f>
        <v>16.8</v>
      </c>
      <c r="W264" s="37">
        <f>IFERROR(IF(V264=0,"",ROUNDUP(V264/H264,0)*0.00753),"")</f>
        <v>7.5300000000000006E-2</v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18</v>
      </c>
      <c r="V265" s="306">
        <f>IFERROR(IF(U265="",0,CEILING((U265/$H265),1)*$H265),"")</f>
        <v>18</v>
      </c>
      <c r="W265" s="37">
        <f>IFERROR(IF(V265=0,"",ROUNDUP(V265/H265,0)*0.00753),"")</f>
        <v>7.5300000000000006E-2</v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20</v>
      </c>
      <c r="V266" s="307">
        <f>IFERROR(V264/H264,"0")+IFERROR(V265/H265,"0")</f>
        <v>20</v>
      </c>
      <c r="W266" s="307">
        <f>IFERROR(IF(W264="",0,W264),"0")+IFERROR(IF(W265="",0,W265),"0")</f>
        <v>0.15060000000000001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34.799999999999997</v>
      </c>
      <c r="V267" s="307">
        <f>IFERROR(SUM(V264:V265),"0")</f>
        <v>34.799999999999997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16</v>
      </c>
      <c r="V269" s="306">
        <f>IFERROR(IF(U269="",0,CEILING((U269/$H269),1)*$H269),"")</f>
        <v>16.2</v>
      </c>
      <c r="W269" s="37">
        <f>IFERROR(IF(V269=0,"",ROUNDUP(V269/H269,0)*0.02175),"")</f>
        <v>4.3499999999999997E-2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210</v>
      </c>
      <c r="V270" s="306">
        <f>IFERROR(IF(U270="",0,CEILING((U270/$H270),1)*$H270),"")</f>
        <v>211.68</v>
      </c>
      <c r="W270" s="37">
        <f>IFERROR(IF(V270=0,"",ROUNDUP(V270/H270,0)*0.00753),"")</f>
        <v>0.63251999999999997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37.799999999999997</v>
      </c>
      <c r="V271" s="306">
        <f>IFERROR(IF(U271="",0,CEILING((U271/$H271),1)*$H271),"")</f>
        <v>37.799999999999997</v>
      </c>
      <c r="W271" s="37">
        <f>IFERROR(IF(V271=0,"",ROUNDUP(V271/H271,0)*0.00753),"")</f>
        <v>0.11295000000000001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100.30864197530863</v>
      </c>
      <c r="V272" s="307">
        <f>IFERROR(V269/H269,"0")+IFERROR(V270/H270,"0")+IFERROR(V271/H271,"0")</f>
        <v>101</v>
      </c>
      <c r="W272" s="307">
        <f>IFERROR(IF(W269="",0,W269),"0")+IFERROR(IF(W270="",0,W270),"0")+IFERROR(IF(W271="",0,W271),"0")</f>
        <v>0.78896999999999995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263.8</v>
      </c>
      <c r="V273" s="307">
        <f>IFERROR(SUM(V269:V271),"0")</f>
        <v>265.68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15.96</v>
      </c>
      <c r="V275" s="306">
        <f>IFERROR(IF(U275="",0,CEILING((U275/$H275),1)*$H275),"")</f>
        <v>15.959999999999999</v>
      </c>
      <c r="W275" s="37">
        <f>IFERROR(IF(V275=0,"",ROUNDUP(V275/H275,0)*0.00753),"")</f>
        <v>5.271E-2</v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7.0000000000000009</v>
      </c>
      <c r="V276" s="307">
        <f>IFERROR(V275/H275,"0")</f>
        <v>7</v>
      </c>
      <c r="W276" s="307">
        <f>IFERROR(IF(W275="",0,W275),"0")</f>
        <v>5.271E-2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15.96</v>
      </c>
      <c r="V277" s="307">
        <f>IFERROR(SUM(V275:V275),"0")</f>
        <v>15.959999999999999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15.3</v>
      </c>
      <c r="V279" s="306">
        <f>IFERROR(IF(U279="",0,CEILING((U279/$H279),1)*$H279),"")</f>
        <v>15.299999999999999</v>
      </c>
      <c r="W279" s="37">
        <f>IFERROR(IF(V279=0,"",ROUNDUP(V279/H279,0)*0.00753),"")</f>
        <v>4.5179999999999998E-2</v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6.0000000000000009</v>
      </c>
      <c r="V280" s="307">
        <f>IFERROR(V279/H279,"0")</f>
        <v>6</v>
      </c>
      <c r="W280" s="307">
        <f>IFERROR(IF(W279="",0,W279),"0")</f>
        <v>4.5179999999999998E-2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15.3</v>
      </c>
      <c r="V281" s="307">
        <f>IFERROR(SUM(V279:V279),"0")</f>
        <v>15.299999999999999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500</v>
      </c>
      <c r="V286" s="306">
        <f t="shared" si="14"/>
        <v>510</v>
      </c>
      <c r="W286" s="37">
        <f>IFERROR(IF(V286=0,"",ROUNDUP(V286/H286,0)*0.02175),"")</f>
        <v>0.73949999999999994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45</v>
      </c>
      <c r="V287" s="306">
        <f t="shared" si="14"/>
        <v>45</v>
      </c>
      <c r="W287" s="37">
        <f>IFERROR(IF(V287=0,"",ROUNDUP(V287/H287,0)*0.02175),"")</f>
        <v>6.5250000000000002E-2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120</v>
      </c>
      <c r="V289" s="306">
        <f t="shared" si="14"/>
        <v>120</v>
      </c>
      <c r="W289" s="37">
        <f>IFERROR(IF(V289=0,"",ROUNDUP(V289/H289,0)*0.02175),"")</f>
        <v>0.17399999999999999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125</v>
      </c>
      <c r="V291" s="306">
        <f t="shared" si="14"/>
        <v>125</v>
      </c>
      <c r="W291" s="37">
        <f>IFERROR(IF(V291=0,"",ROUNDUP(V291/H291,0)*0.00937),"")</f>
        <v>0.23424999999999999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25</v>
      </c>
      <c r="V292" s="306">
        <f t="shared" si="14"/>
        <v>25</v>
      </c>
      <c r="W292" s="37">
        <f>IFERROR(IF(V292=0,"",ROUNDUP(V292/H292,0)*0.00937),"")</f>
        <v>4.6850000000000003E-2</v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74.333333333333343</v>
      </c>
      <c r="V293" s="307">
        <f>IFERROR(V285/H285,"0")+IFERROR(V286/H286,"0")+IFERROR(V287/H287,"0")+IFERROR(V288/H288,"0")+IFERROR(V289/H289,"0")+IFERROR(V290/H290,"0")+IFERROR(V291/H291,"0")+IFERROR(V292/H292,"0")</f>
        <v>75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1.2598500000000001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815</v>
      </c>
      <c r="V294" s="307">
        <f>IFERROR(SUM(V285:V292),"0")</f>
        <v>825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150</v>
      </c>
      <c r="V296" s="306">
        <f>IFERROR(IF(U296="",0,CEILING((U296/$H296),1)*$H296),"")</f>
        <v>150</v>
      </c>
      <c r="W296" s="37">
        <f>IFERROR(IF(V296=0,"",ROUNDUP(V296/H296,0)*0.02175),"")</f>
        <v>0.21749999999999997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12</v>
      </c>
      <c r="V297" s="306">
        <f>IFERROR(IF(U297="",0,CEILING((U297/$H297),1)*$H297),"")</f>
        <v>12</v>
      </c>
      <c r="W297" s="37">
        <f>IFERROR(IF(V297=0,"",ROUNDUP(V297/H297,0)*0.00937),"")</f>
        <v>2.811E-2</v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13</v>
      </c>
      <c r="V298" s="307">
        <f>IFERROR(V296/H296,"0")+IFERROR(V297/H297,"0")</f>
        <v>13</v>
      </c>
      <c r="W298" s="307">
        <f>IFERROR(IF(W296="",0,W296),"0")+IFERROR(IF(W297="",0,W297),"0")</f>
        <v>0.24560999999999997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162</v>
      </c>
      <c r="V299" s="307">
        <f>IFERROR(SUM(V296:V297),"0")</f>
        <v>162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7</v>
      </c>
      <c r="V305" s="306">
        <f>IFERROR(IF(U305="",0,CEILING((U305/$H305),1)*$H305),"")</f>
        <v>7.8</v>
      </c>
      <c r="W305" s="37">
        <f>IFERROR(IF(V305=0,"",ROUNDUP(V305/H305,0)*0.02175),"")</f>
        <v>2.1749999999999999E-2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0.89743589743589747</v>
      </c>
      <c r="V306" s="307">
        <f>IFERROR(V305/H305,"0")</f>
        <v>1</v>
      </c>
      <c r="W306" s="307">
        <f>IFERROR(IF(W305="",0,W305),"0")</f>
        <v>2.1749999999999999E-2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7</v>
      </c>
      <c r="V307" s="307">
        <f>IFERROR(SUM(V305:V305),"0")</f>
        <v>7.8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20</v>
      </c>
      <c r="V313" s="306">
        <f>IFERROR(IF(U313="",0,CEILING((U313/$H313),1)*$H313),"")</f>
        <v>20</v>
      </c>
      <c r="W313" s="37">
        <f>IFERROR(IF(V313=0,"",ROUNDUP(V313/H313,0)*0.00937),"")</f>
        <v>4.6850000000000003E-2</v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5</v>
      </c>
      <c r="V314" s="307">
        <f>IFERROR(V310/H310,"0")+IFERROR(V311/H311,"0")+IFERROR(V312/H312,"0")+IFERROR(V313/H313,"0")</f>
        <v>5</v>
      </c>
      <c r="W314" s="307">
        <f>IFERROR(IF(W310="",0,W310),"0")+IFERROR(IF(W311="",0,W311),"0")+IFERROR(IF(W312="",0,W312),"0")+IFERROR(IF(W313="",0,W313),"0")</f>
        <v>4.6850000000000003E-2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20</v>
      </c>
      <c r="V315" s="307">
        <f>IFERROR(SUM(V310:V313),"0")</f>
        <v>20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16</v>
      </c>
      <c r="V322" s="306">
        <f>IFERROR(IF(U322="",0,CEILING((U322/$H322),1)*$H322),"")</f>
        <v>23.4</v>
      </c>
      <c r="W322" s="37">
        <f>IFERROR(IF(V322=0,"",ROUNDUP(V322/H322,0)*0.02175),"")</f>
        <v>6.5250000000000002E-2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36</v>
      </c>
      <c r="V324" s="306">
        <f>IFERROR(IF(U324="",0,CEILING((U324/$H324),1)*$H324),"")</f>
        <v>36</v>
      </c>
      <c r="W324" s="37">
        <f>IFERROR(IF(V324=0,"",ROUNDUP(V324/H324,0)*0.00753),"")</f>
        <v>0.11295000000000001</v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17.051282051282051</v>
      </c>
      <c r="V326" s="307">
        <f>IFERROR(V322/H322,"0")+IFERROR(V323/H323,"0")+IFERROR(V324/H324,"0")+IFERROR(V325/H325,"0")</f>
        <v>18</v>
      </c>
      <c r="W326" s="307">
        <f>IFERROR(IF(W322="",0,W322),"0")+IFERROR(IF(W323="",0,W323),"0")+IFERROR(IF(W324="",0,W324),"0")+IFERROR(IF(W325="",0,W325),"0")</f>
        <v>0.17820000000000003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52</v>
      </c>
      <c r="V327" s="307">
        <f>IFERROR(SUM(V322:V325),"0")</f>
        <v>59.4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4</v>
      </c>
      <c r="V340" s="306">
        <f t="shared" ref="V340:V352" si="15">IFERROR(IF(U340="",0,CEILING((U340/$H340),1)*$H340),"")</f>
        <v>4.2</v>
      </c>
      <c r="W340" s="37">
        <f>IFERROR(IF(V340=0,"",ROUNDUP(V340/H340,0)*0.00753),"")</f>
        <v>7.5300000000000002E-3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4</v>
      </c>
      <c r="V342" s="306">
        <f t="shared" si="15"/>
        <v>4.2</v>
      </c>
      <c r="W342" s="37">
        <f>IFERROR(IF(V342=0,"",ROUNDUP(V342/H342,0)*0.00753),"")</f>
        <v>7.5300000000000002E-3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42</v>
      </c>
      <c r="V345" s="306">
        <f t="shared" si="15"/>
        <v>42</v>
      </c>
      <c r="W345" s="37">
        <f t="shared" si="16"/>
        <v>0.1004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42</v>
      </c>
      <c r="V347" s="306">
        <f t="shared" si="15"/>
        <v>42</v>
      </c>
      <c r="W347" s="37">
        <f t="shared" si="16"/>
        <v>0.1004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42</v>
      </c>
      <c r="V351" s="306">
        <f t="shared" si="15"/>
        <v>42</v>
      </c>
      <c r="W351" s="37">
        <f t="shared" si="16"/>
        <v>0.1004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61.904761904761905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62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0.31625999999999999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134</v>
      </c>
      <c r="V354" s="307">
        <f>IFERROR(SUM(V340:V352),"0")</f>
        <v>134.4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4.8</v>
      </c>
      <c r="V410" s="306">
        <f t="shared" si="18"/>
        <v>4.8</v>
      </c>
      <c r="W410" s="37">
        <f>IFERROR(IF(V410=0,"",ROUNDUP(V410/H410,0)*0.00753),"")</f>
        <v>1.506E-2</v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2</v>
      </c>
      <c r="V412" s="307">
        <f>IFERROR(V403/H403,"0")+IFERROR(V404/H404,"0")+IFERROR(V405/H405,"0")+IFERROR(V406/H406,"0")+IFERROR(V407/H407,"0")+IFERROR(V408/H408,"0")+IFERROR(V409/H409,"0")+IFERROR(V410/H410,"0")+IFERROR(V411/H411,"0")</f>
        <v>2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1.506E-2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4.8</v>
      </c>
      <c r="V413" s="307">
        <f>IFERROR(SUM(V403:V411),"0")</f>
        <v>4.8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45</v>
      </c>
      <c r="V447" s="306">
        <f>IFERROR(IF(U447="",0,CEILING((U447/$H447),1)*$H447),"")</f>
        <v>48.18</v>
      </c>
      <c r="W447" s="37">
        <f>IFERROR(IF(V447=0,"",ROUNDUP(V447/H447,0)*0.00753),"")</f>
        <v>8.2830000000000001E-2</v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10.273972602739727</v>
      </c>
      <c r="V448" s="307">
        <f>IFERROR(V446/H446,"0")+IFERROR(V447/H447,"0")</f>
        <v>11</v>
      </c>
      <c r="W448" s="307">
        <f>IFERROR(IF(W446="",0,W446),"0")+IFERROR(IF(W447="",0,W447),"0")</f>
        <v>8.2830000000000001E-2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45</v>
      </c>
      <c r="V449" s="307">
        <f>IFERROR(SUM(V446:V447),"0")</f>
        <v>48.18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3679.1600000000008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3727.7200000000007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3902.6819198933986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3953.9839999999995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7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7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4077.6819198933986</v>
      </c>
      <c r="V463" s="307">
        <f>GrossWeightTotalR+PalletQtyTotalR*25</f>
        <v>4128.9839999999995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837.63783096659824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845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8.0220700000000011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108</v>
      </c>
      <c r="D470" s="47">
        <f>IFERROR(V52*1,"0")+IFERROR(V53*1,"0")+IFERROR(V54*1,"0")</f>
        <v>295.20000000000005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677</v>
      </c>
      <c r="F470" s="47">
        <f>IFERROR(V119*1,"0")+IFERROR(V120*1,"0")+IFERROR(V121*1,"0")+IFERROR(V122*1,"0")</f>
        <v>0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130.19999999999999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81.599999999999994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842.40000000000009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331.74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994.8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79.400000000000006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134.4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4.8</v>
      </c>
      <c r="R470" s="47">
        <f>IFERROR(V436*1,"0")+IFERROR(V437*1,"0")+IFERROR(V441*1,"0")+IFERROR(V442*1,"0")+IFERROR(V446*1,"0")+IFERROR(V447*1,"0")+IFERROR(V451*1,"0")+IFERROR(V452*1,"0")</f>
        <v>48.18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2023-09-12T09:54:59Z</dcterms:modified>
</cp:coreProperties>
</file>