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M457" i="1"/>
  <c r="U454" i="1"/>
  <c r="V453" i="1"/>
  <c r="U453" i="1"/>
  <c r="V452" i="1"/>
  <c r="W452" i="1" s="1"/>
  <c r="M452" i="1"/>
  <c r="V451" i="1"/>
  <c r="V454" i="1" s="1"/>
  <c r="M451" i="1"/>
  <c r="V449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N470" i="1" s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W238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V225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W190" i="1" s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V182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W153" i="1"/>
  <c r="V153" i="1"/>
  <c r="M153" i="1"/>
  <c r="W152" i="1"/>
  <c r="W154" i="1" s="1"/>
  <c r="V152" i="1"/>
  <c r="V154" i="1" s="1"/>
  <c r="U150" i="1"/>
  <c r="W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U132" i="1"/>
  <c r="U131" i="1"/>
  <c r="V130" i="1"/>
  <c r="W130" i="1" s="1"/>
  <c r="M130" i="1"/>
  <c r="V129" i="1"/>
  <c r="V131" i="1" s="1"/>
  <c r="M129" i="1"/>
  <c r="W128" i="1"/>
  <c r="V128" i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V119" i="1"/>
  <c r="M119" i="1"/>
  <c r="U116" i="1"/>
  <c r="U115" i="1"/>
  <c r="V114" i="1"/>
  <c r="W114" i="1" s="1"/>
  <c r="W113" i="1"/>
  <c r="V113" i="1"/>
  <c r="M113" i="1"/>
  <c r="V112" i="1"/>
  <c r="V115" i="1" s="1"/>
  <c r="M112" i="1"/>
  <c r="V111" i="1"/>
  <c r="W111" i="1" s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V97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M80" i="1"/>
  <c r="V79" i="1"/>
  <c r="V85" i="1" s="1"/>
  <c r="V78" i="1"/>
  <c r="W78" i="1" s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M53" i="1"/>
  <c r="V52" i="1"/>
  <c r="M52" i="1"/>
  <c r="U49" i="1"/>
  <c r="V48" i="1"/>
  <c r="U48" i="1"/>
  <c r="V47" i="1"/>
  <c r="W47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460" i="1" s="1"/>
  <c r="U23" i="1"/>
  <c r="V22" i="1"/>
  <c r="M22" i="1"/>
  <c r="H10" i="1"/>
  <c r="A9" i="1"/>
  <c r="A10" i="1" s="1"/>
  <c r="D7" i="1"/>
  <c r="N6" i="1"/>
  <c r="M2" i="1"/>
  <c r="V55" i="1" l="1"/>
  <c r="W84" i="1"/>
  <c r="W107" i="1"/>
  <c r="V32" i="1"/>
  <c r="V33" i="1"/>
  <c r="W26" i="1"/>
  <c r="W32" i="1" s="1"/>
  <c r="W53" i="1"/>
  <c r="V56" i="1"/>
  <c r="W205" i="1"/>
  <c r="J9" i="1"/>
  <c r="H9" i="1"/>
  <c r="F9" i="1"/>
  <c r="F10" i="1"/>
  <c r="B470" i="1"/>
  <c r="V461" i="1"/>
  <c r="V23" i="1"/>
  <c r="V462" i="1"/>
  <c r="V24" i="1"/>
  <c r="W22" i="1"/>
  <c r="W23" i="1" s="1"/>
  <c r="D470" i="1"/>
  <c r="V272" i="1"/>
  <c r="W269" i="1"/>
  <c r="W272" i="1" s="1"/>
  <c r="V354" i="1"/>
  <c r="V76" i="1"/>
  <c r="W79" i="1"/>
  <c r="V108" i="1"/>
  <c r="W112" i="1"/>
  <c r="F470" i="1"/>
  <c r="W120" i="1"/>
  <c r="V123" i="1"/>
  <c r="W164" i="1"/>
  <c r="W181" i="1" s="1"/>
  <c r="V181" i="1"/>
  <c r="V186" i="1"/>
  <c r="V187" i="1"/>
  <c r="W184" i="1"/>
  <c r="W186" i="1" s="1"/>
  <c r="V206" i="1"/>
  <c r="W249" i="1"/>
  <c r="Q470" i="1"/>
  <c r="V273" i="1"/>
  <c r="V360" i="1"/>
  <c r="W406" i="1"/>
  <c r="W422" i="1"/>
  <c r="W426" i="1" s="1"/>
  <c r="S470" i="1"/>
  <c r="V459" i="1"/>
  <c r="W457" i="1"/>
  <c r="W458" i="1" s="1"/>
  <c r="H470" i="1"/>
  <c r="C470" i="1"/>
  <c r="W52" i="1"/>
  <c r="E470" i="1"/>
  <c r="V75" i="1"/>
  <c r="V84" i="1"/>
  <c r="W89" i="1"/>
  <c r="W96" i="1" s="1"/>
  <c r="V96" i="1"/>
  <c r="V107" i="1"/>
  <c r="W119" i="1"/>
  <c r="W123" i="1" s="1"/>
  <c r="G470" i="1"/>
  <c r="W129" i="1"/>
  <c r="W131" i="1" s="1"/>
  <c r="V132" i="1"/>
  <c r="V143" i="1"/>
  <c r="I470" i="1"/>
  <c r="V150" i="1"/>
  <c r="W157" i="1"/>
  <c r="W161" i="1" s="1"/>
  <c r="W222" i="1"/>
  <c r="V244" i="1"/>
  <c r="K470" i="1"/>
  <c r="V255" i="1"/>
  <c r="W248" i="1"/>
  <c r="W255" i="1" s="1"/>
  <c r="W293" i="1"/>
  <c r="V294" i="1"/>
  <c r="V327" i="1"/>
  <c r="W412" i="1"/>
  <c r="V444" i="1"/>
  <c r="L470" i="1"/>
  <c r="W143" i="1"/>
  <c r="V144" i="1"/>
  <c r="J470" i="1"/>
  <c r="W216" i="1"/>
  <c r="W232" i="1"/>
  <c r="M470" i="1"/>
  <c r="W385" i="1"/>
  <c r="W390" i="1" s="1"/>
  <c r="U464" i="1"/>
  <c r="W46" i="1"/>
  <c r="W48" i="1" s="1"/>
  <c r="V49" i="1"/>
  <c r="W59" i="1"/>
  <c r="W75" i="1" s="1"/>
  <c r="W110" i="1"/>
  <c r="W115" i="1" s="1"/>
  <c r="V149" i="1"/>
  <c r="V155" i="1"/>
  <c r="V205" i="1"/>
  <c r="W225" i="1"/>
  <c r="V226" i="1"/>
  <c r="V245" i="1"/>
  <c r="W319" i="1"/>
  <c r="W326" i="1"/>
  <c r="O470" i="1"/>
  <c r="V353" i="1"/>
  <c r="W360" i="1"/>
  <c r="V361" i="1"/>
  <c r="V370" i="1"/>
  <c r="V426" i="1"/>
  <c r="V432" i="1"/>
  <c r="V431" i="1"/>
  <c r="R470" i="1"/>
  <c r="V438" i="1"/>
  <c r="V439" i="1"/>
  <c r="W436" i="1"/>
  <c r="W438" i="1" s="1"/>
  <c r="V458" i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V460" i="1"/>
  <c r="W55" i="1"/>
  <c r="W465" i="1" s="1"/>
  <c r="V464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<sst xmlns="http://schemas.openxmlformats.org/spreadsheetml/2006/main" count="1695" uniqueCount="653">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</sst>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850</v>
      </c>
      <c r="V61" s="306">
        <f t="shared" si="2"/>
        <v>853.2</v>
      </c>
      <c r="W61" s="37">
        <f>IFERROR(IF(V61=0,"",ROUNDUP(V61/H61,0)*0.02175),"")</f>
        <v>1.7182499999999998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78.703703703703695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1.7182499999999998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850</v>
      </c>
      <c r="V76" s="307">
        <f>IFERROR(SUM(V59:V74),"0")</f>
        <v>853.2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180</v>
      </c>
      <c r="V103" s="306">
        <f t="shared" si="6"/>
        <v>180.9</v>
      </c>
      <c r="W103" s="37">
        <f>IFERROR(IF(V103=0,"",ROUNDUP(V103/H103,0)*0.00753),"")</f>
        <v>0.50451000000000001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66.666666666666657</v>
      </c>
      <c r="V107" s="307">
        <f>IFERROR(V99/H99,"0")+IFERROR(V100/H100,"0")+IFERROR(V101/H101,"0")+IFERROR(V102/H102,"0")+IFERROR(V103/H103,"0")+IFERROR(V104/H104,"0")+IFERROR(V105/H105,"0")+IFERROR(V106/H106,"0")</f>
        <v>67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0.50451000000000001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180</v>
      </c>
      <c r="V108" s="307">
        <f>IFERROR(SUM(V99:V106),"0")</f>
        <v>180.9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250</v>
      </c>
      <c r="V112" s="306">
        <f>IFERROR(IF(U112="",0,CEILING((U112/$H112),1)*$H112),"")</f>
        <v>251.1</v>
      </c>
      <c r="W112" s="37">
        <f>IFERROR(IF(V112=0,"",ROUNDUP(V112/H112,0)*0.02175),"")</f>
        <v>0.6742499999999999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30.8641975308642</v>
      </c>
      <c r="V115" s="307">
        <f>IFERROR(V110/H110,"0")+IFERROR(V111/H111,"0")+IFERROR(V112/H112,"0")+IFERROR(V113/H113,"0")+IFERROR(V114/H114,"0")</f>
        <v>31</v>
      </c>
      <c r="W115" s="307">
        <f>IFERROR(IF(W110="",0,W110),"0")+IFERROR(IF(W111="",0,W111),"0")+IFERROR(IF(W112="",0,W112),"0")+IFERROR(IF(W113="",0,W113),"0")+IFERROR(IF(W114="",0,W114),"0")</f>
        <v>0.6742499999999999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250</v>
      </c>
      <c r="V116" s="307">
        <f>IFERROR(SUM(V110:V114),"0")</f>
        <v>251.1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28</v>
      </c>
      <c r="V138" s="306">
        <f t="shared" si="7"/>
        <v>29.400000000000002</v>
      </c>
      <c r="W138" s="37">
        <f>IFERROR(IF(V138=0,"",ROUNDUP(V138/H138,0)*0.00502),"")</f>
        <v>7.0280000000000009E-2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13.333333333333332</v>
      </c>
      <c r="V143" s="307">
        <f>IFERROR(V135/H135,"0")+IFERROR(V136/H136,"0")+IFERROR(V137/H137,"0")+IFERROR(V138/H138,"0")+IFERROR(V139/H139,"0")+IFERROR(V140/H140,"0")+IFERROR(V141/H141,"0")+IFERROR(V142/H142,"0")</f>
        <v>14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7.0280000000000009E-2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28</v>
      </c>
      <c r="V144" s="307">
        <f>IFERROR(SUM(V135:V142),"0")</f>
        <v>29.400000000000002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135</v>
      </c>
      <c r="V157" s="306">
        <f>IFERROR(IF(U157="",0,CEILING((U157/$H157),1)*$H157),"")</f>
        <v>135</v>
      </c>
      <c r="W157" s="37">
        <f>IFERROR(IF(V157=0,"",ROUNDUP(V157/H157,0)*0.00937),"")</f>
        <v>0.23424999999999999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135</v>
      </c>
      <c r="V158" s="306">
        <f>IFERROR(IF(U158="",0,CEILING((U158/$H158),1)*$H158),"")</f>
        <v>135</v>
      </c>
      <c r="W158" s="37">
        <f>IFERROR(IF(V158=0,"",ROUNDUP(V158/H158,0)*0.00937),"")</f>
        <v>0.23424999999999999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50</v>
      </c>
      <c r="V161" s="307">
        <f>IFERROR(V157/H157,"0")+IFERROR(V158/H158,"0")+IFERROR(V159/H159,"0")+IFERROR(V160/H160,"0")</f>
        <v>50</v>
      </c>
      <c r="W161" s="307">
        <f>IFERROR(IF(W157="",0,W157),"0")+IFERROR(IF(W158="",0,W158),"0")+IFERROR(IF(W159="",0,W159),"0")+IFERROR(IF(W160="",0,W160),"0")</f>
        <v>0.46849999999999997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270</v>
      </c>
      <c r="V162" s="307">
        <f>IFERROR(SUM(V157:V160),"0")</f>
        <v>270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850</v>
      </c>
      <c r="V165" s="306">
        <f t="shared" si="8"/>
        <v>850.19999999999993</v>
      </c>
      <c r="W165" s="37">
        <f>IFERROR(IF(V165=0,"",ROUNDUP(V165/H165,0)*0.02175),"")</f>
        <v>2.3707499999999997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720</v>
      </c>
      <c r="V172" s="306">
        <f t="shared" si="8"/>
        <v>720</v>
      </c>
      <c r="W172" s="37">
        <f>IFERROR(IF(V172=0,"",ROUNDUP(V172/H172,0)*0.00753),"")</f>
        <v>2.2589999999999999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408.97435897435901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409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4.6297499999999996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1570</v>
      </c>
      <c r="V182" s="307">
        <f>IFERROR(SUM(V164:V180),"0")</f>
        <v>1570.1999999999998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100</v>
      </c>
      <c r="V212" s="306">
        <f>IFERROR(IF(U212="",0,CEILING((U212/$H212),1)*$H212),"")</f>
        <v>100.80000000000001</v>
      </c>
      <c r="W212" s="37">
        <f>IFERROR(IF(V212=0,"",ROUNDUP(V212/H212,0)*0.00753),"")</f>
        <v>0.18071999999999999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70</v>
      </c>
      <c r="V215" s="306">
        <f>IFERROR(IF(U215="",0,CEILING((U215/$H215),1)*$H215),"")</f>
        <v>71.400000000000006</v>
      </c>
      <c r="W215" s="37">
        <f>IFERROR(IF(V215=0,"",ROUNDUP(V215/H215,0)*0.00502),"")</f>
        <v>0.17068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57.142857142857139</v>
      </c>
      <c r="V216" s="307">
        <f>IFERROR(V212/H212,"0")+IFERROR(V213/H213,"0")+IFERROR(V214/H214,"0")+IFERROR(V215/H215,"0")</f>
        <v>58</v>
      </c>
      <c r="W216" s="307">
        <f>IFERROR(IF(W212="",0,W212),"0")+IFERROR(IF(W213="",0,W213),"0")+IFERROR(IF(W214="",0,W214),"0")+IFERROR(IF(W215="",0,W215),"0")</f>
        <v>0.35139999999999999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170</v>
      </c>
      <c r="V217" s="307">
        <f>IFERROR(SUM(V212:V215),"0")</f>
        <v>172.20000000000002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180</v>
      </c>
      <c r="V228" s="306">
        <f>IFERROR(IF(U228="",0,CEILING((U228/$H228),1)*$H228),"")</f>
        <v>184.8</v>
      </c>
      <c r="W228" s="37">
        <f>IFERROR(IF(V228=0,"",ROUNDUP(V228/H228,0)*0.02175),"")</f>
        <v>0.47849999999999998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900</v>
      </c>
      <c r="V229" s="306">
        <f>IFERROR(IF(U229="",0,CEILING((U229/$H229),1)*$H229),"")</f>
        <v>904.8</v>
      </c>
      <c r="W229" s="37">
        <f>IFERROR(IF(V229=0,"",ROUNDUP(V229/H229,0)*0.02175),"")</f>
        <v>2.5229999999999997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136.8131868131868</v>
      </c>
      <c r="V232" s="307">
        <f>IFERROR(V228/H228,"0")+IFERROR(V229/H229,"0")+IFERROR(V230/H230,"0")+IFERROR(V231/H231,"0")</f>
        <v>138</v>
      </c>
      <c r="W232" s="307">
        <f>IFERROR(IF(W228="",0,W228),"0")+IFERROR(IF(W229="",0,W229),"0")+IFERROR(IF(W230="",0,W230),"0")+IFERROR(IF(W231="",0,W231),"0")</f>
        <v>3.0014999999999996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1080</v>
      </c>
      <c r="V233" s="307">
        <f>IFERROR(SUM(V228:V231),"0")</f>
        <v>1089.5999999999999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60</v>
      </c>
      <c r="V236" s="306">
        <f>IFERROR(IF(U236="",0,CEILING((U236/$H236),1)*$H236),"")</f>
        <v>60.8</v>
      </c>
      <c r="W236" s="37">
        <f>IFERROR(IF(V236=0,"",ROUNDUP(V236/H236,0)*0.00753),"")</f>
        <v>0.15060000000000001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19.736842105263158</v>
      </c>
      <c r="V238" s="307">
        <f>IFERROR(V235/H235,"0")+IFERROR(V236/H236,"0")+IFERROR(V237/H237,"0")</f>
        <v>20</v>
      </c>
      <c r="W238" s="307">
        <f>IFERROR(IF(W235="",0,W235),"0")+IFERROR(IF(W236="",0,W236),"0")+IFERROR(IF(W237="",0,W237),"0")</f>
        <v>0.15060000000000001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60</v>
      </c>
      <c r="V239" s="307">
        <f>IFERROR(SUM(V235:V237),"0")</f>
        <v>60.8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35</v>
      </c>
      <c r="V291" s="306">
        <f t="shared" si="14"/>
        <v>35</v>
      </c>
      <c r="W291" s="37">
        <f>IFERROR(IF(V291=0,"",ROUNDUP(V291/H291,0)*0.00937),"")</f>
        <v>6.5589999999999996E-2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7</v>
      </c>
      <c r="V293" s="307">
        <f>IFERROR(V285/H285,"0")+IFERROR(V286/H286,"0")+IFERROR(V287/H287,"0")+IFERROR(V288/H288,"0")+IFERROR(V289/H289,"0")+IFERROR(V290/H290,"0")+IFERROR(V291/H291,"0")+IFERROR(V292/H292,"0")</f>
        <v>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6.5589999999999996E-2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35</v>
      </c>
      <c r="V294" s="307">
        <f>IFERROR(SUM(V285:V292),"0")</f>
        <v>35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300</v>
      </c>
      <c r="V296" s="306">
        <f>IFERROR(IF(U296="",0,CEILING((U296/$H296),1)*$H296),"")</f>
        <v>300</v>
      </c>
      <c r="W296" s="37">
        <f>IFERROR(IF(V296=0,"",ROUNDUP(V296/H296,0)*0.02175),"")</f>
        <v>0.43499999999999994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20</v>
      </c>
      <c r="V298" s="307">
        <f>IFERROR(V296/H296,"0")+IFERROR(V297/H297,"0")</f>
        <v>20</v>
      </c>
      <c r="W298" s="307">
        <f>IFERROR(IF(W296="",0,W296),"0")+IFERROR(IF(W297="",0,W297),"0")</f>
        <v>0.43499999999999994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300</v>
      </c>
      <c r="V299" s="307">
        <f>IFERROR(SUM(V296:V297),"0")</f>
        <v>300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35</v>
      </c>
      <c r="V301" s="306">
        <f>IFERROR(IF(U301="",0,CEILING((U301/$H301),1)*$H301),"")</f>
        <v>39</v>
      </c>
      <c r="W301" s="37">
        <f>IFERROR(IF(V301=0,"",ROUNDUP(V301/H301,0)*0.02175),"")</f>
        <v>0.10874999999999999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4.4871794871794872</v>
      </c>
      <c r="V302" s="307">
        <f>IFERROR(V301/H301,"0")</f>
        <v>5</v>
      </c>
      <c r="W302" s="307">
        <f>IFERROR(IF(W301="",0,W301),"0")</f>
        <v>0.10874999999999999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35</v>
      </c>
      <c r="V303" s="307">
        <f>IFERROR(SUM(V301:V301),"0")</f>
        <v>39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70</v>
      </c>
      <c r="V305" s="306">
        <f>IFERROR(IF(U305="",0,CEILING((U305/$H305),1)*$H305),"")</f>
        <v>70.2</v>
      </c>
      <c r="W305" s="37">
        <f>IFERROR(IF(V305=0,"",ROUNDUP(V305/H305,0)*0.02175),"")</f>
        <v>0.19574999999999998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8.9743589743589745</v>
      </c>
      <c r="V306" s="307">
        <f>IFERROR(V305/H305,"0")</f>
        <v>9</v>
      </c>
      <c r="W306" s="307">
        <f>IFERROR(IF(W305="",0,W305),"0")</f>
        <v>0.19574999999999998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70</v>
      </c>
      <c r="V307" s="307">
        <f>IFERROR(SUM(V305:V305),"0")</f>
        <v>70.2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300</v>
      </c>
      <c r="V322" s="306">
        <f>IFERROR(IF(U322="",0,CEILING((U322/$H322),1)*$H322),"")</f>
        <v>304.2</v>
      </c>
      <c r="W322" s="37">
        <f>IFERROR(IF(V322=0,"",ROUNDUP(V322/H322,0)*0.02175),"")</f>
        <v>0.84824999999999995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38.46153846153846</v>
      </c>
      <c r="V326" s="307">
        <f>IFERROR(V322/H322,"0")+IFERROR(V323/H323,"0")+IFERROR(V324/H324,"0")+IFERROR(V325/H325,"0")</f>
        <v>39</v>
      </c>
      <c r="W326" s="307">
        <f>IFERROR(IF(W322="",0,W322),"0")+IFERROR(IF(W323="",0,W323),"0")+IFERROR(IF(W324="",0,W324),"0")+IFERROR(IF(W325="",0,W325),"0")</f>
        <v>0.84824999999999995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300</v>
      </c>
      <c r="V327" s="307">
        <f>IFERROR(SUM(V322:V325),"0")</f>
        <v>304.2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100</v>
      </c>
      <c r="V340" s="306">
        <f t="shared" ref="V340:V352" si="15">IFERROR(IF(U340="",0,CEILING((U340/$H340),1)*$H340),"")</f>
        <v>100.80000000000001</v>
      </c>
      <c r="W340" s="37">
        <f>IFERROR(IF(V340=0,"",ROUNDUP(V340/H340,0)*0.00753),"")</f>
        <v>0.18071999999999999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200</v>
      </c>
      <c r="V342" s="306">
        <f t="shared" si="15"/>
        <v>201.60000000000002</v>
      </c>
      <c r="W342" s="37">
        <f>IFERROR(IF(V342=0,"",ROUNDUP(V342/H342,0)*0.00753),"")</f>
        <v>0.36143999999999998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30.8</v>
      </c>
      <c r="V344" s="306">
        <f t="shared" si="15"/>
        <v>31.919999999999998</v>
      </c>
      <c r="W344" s="37">
        <f t="shared" ref="W344:W352" si="16">IFERROR(IF(V344=0,"",ROUNDUP(V344/H344,0)*0.00502),"")</f>
        <v>9.5380000000000006E-2</v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50.400000000000013</v>
      </c>
      <c r="V348" s="306">
        <f t="shared" si="15"/>
        <v>50.4</v>
      </c>
      <c r="W348" s="37">
        <f t="shared" si="16"/>
        <v>0.15060000000000001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119.76190476190476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121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0.78814000000000006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381.20000000000005</v>
      </c>
      <c r="V354" s="307">
        <f>IFERROR(SUM(V340:V352),"0")</f>
        <v>384.72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850</v>
      </c>
      <c r="V457" s="306">
        <f>IFERROR(IF(U457="",0,CEILING((U457/$H457),1)*$H457),"")</f>
        <v>850.19999999999993</v>
      </c>
      <c r="W457" s="37">
        <f>IFERROR(IF(V457=0,"",ROUNDUP(V457/H457,0)*0.02175),"")</f>
        <v>2.3707499999999997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108.97435897435898</v>
      </c>
      <c r="V458" s="307">
        <f>IFERROR(V457/H457,"0")</f>
        <v>109</v>
      </c>
      <c r="W458" s="307">
        <f>IFERROR(IF(W457="",0,W457),"0")</f>
        <v>2.3707499999999997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850</v>
      </c>
      <c r="V459" s="307">
        <f>IFERROR(SUM(V457:V457),"0")</f>
        <v>850.19999999999993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6429.2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6460.72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6850.3616190047778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6883.9800000000005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7200.3616190047778</v>
      </c>
      <c r="V463" s="307">
        <f>GrossWeightTotalR+PalletQtyTotalR*25</f>
        <v>7233.9800000000005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1169.8944869295744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1176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16.381270000000001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1285.2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29.400000000000002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1840.1999999999998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1322.6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444.2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304.2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384.72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850.19999999999993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2023-09-14T10:51:42Z</dcterms:modified>
</cp:coreProperties>
</file>