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9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W424" i="1"/>
  <c r="V424" i="1"/>
  <c r="V423" i="1"/>
  <c r="W423" i="1" s="1"/>
  <c r="V422" i="1"/>
  <c r="V426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V413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V391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V353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V315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M269" i="1"/>
  <c r="U267" i="1"/>
  <c r="V266" i="1"/>
  <c r="U266" i="1"/>
  <c r="V265" i="1"/>
  <c r="W265" i="1" s="1"/>
  <c r="M265" i="1"/>
  <c r="V264" i="1"/>
  <c r="V267" i="1" s="1"/>
  <c r="M264" i="1"/>
  <c r="V261" i="1"/>
  <c r="U261" i="1"/>
  <c r="V260" i="1"/>
  <c r="U260" i="1"/>
  <c r="V259" i="1"/>
  <c r="W259" i="1" s="1"/>
  <c r="M259" i="1"/>
  <c r="W258" i="1"/>
  <c r="W260" i="1" s="1"/>
  <c r="V258" i="1"/>
  <c r="M258" i="1"/>
  <c r="U256" i="1"/>
  <c r="U255" i="1"/>
  <c r="W254" i="1"/>
  <c r="V254" i="1"/>
  <c r="M254" i="1"/>
  <c r="W253" i="1"/>
  <c r="V253" i="1"/>
  <c r="M253" i="1"/>
  <c r="V252" i="1"/>
  <c r="W252" i="1" s="1"/>
  <c r="M252" i="1"/>
  <c r="V251" i="1"/>
  <c r="W251" i="1" s="1"/>
  <c r="M251" i="1"/>
  <c r="W250" i="1"/>
  <c r="V250" i="1"/>
  <c r="M250" i="1"/>
  <c r="V249" i="1"/>
  <c r="V256" i="1" s="1"/>
  <c r="M249" i="1"/>
  <c r="V248" i="1"/>
  <c r="M248" i="1"/>
  <c r="U245" i="1"/>
  <c r="U244" i="1"/>
  <c r="V243" i="1"/>
  <c r="W243" i="1" s="1"/>
  <c r="M243" i="1"/>
  <c r="V242" i="1"/>
  <c r="W242" i="1" s="1"/>
  <c r="M242" i="1"/>
  <c r="W241" i="1"/>
  <c r="W244" i="1" s="1"/>
  <c r="V241" i="1"/>
  <c r="M241" i="1"/>
  <c r="V239" i="1"/>
  <c r="U239" i="1"/>
  <c r="U238" i="1"/>
  <c r="W237" i="1"/>
  <c r="V237" i="1"/>
  <c r="M237" i="1"/>
  <c r="W236" i="1"/>
  <c r="V236" i="1"/>
  <c r="V235" i="1"/>
  <c r="W235" i="1" s="1"/>
  <c r="V233" i="1"/>
  <c r="U233" i="1"/>
  <c r="U232" i="1"/>
  <c r="W231" i="1"/>
  <c r="V231" i="1"/>
  <c r="M231" i="1"/>
  <c r="V230" i="1"/>
  <c r="W230" i="1" s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W220" i="1" s="1"/>
  <c r="M220" i="1"/>
  <c r="W219" i="1"/>
  <c r="V219" i="1"/>
  <c r="M219" i="1"/>
  <c r="V217" i="1"/>
  <c r="U217" i="1"/>
  <c r="U216" i="1"/>
  <c r="W215" i="1"/>
  <c r="V215" i="1"/>
  <c r="M215" i="1"/>
  <c r="V214" i="1"/>
  <c r="W214" i="1" s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W194" i="1"/>
  <c r="V194" i="1"/>
  <c r="V205" i="1" s="1"/>
  <c r="M194" i="1"/>
  <c r="V193" i="1"/>
  <c r="W193" i="1" s="1"/>
  <c r="M193" i="1"/>
  <c r="V192" i="1"/>
  <c r="W192" i="1" s="1"/>
  <c r="M192" i="1"/>
  <c r="W191" i="1"/>
  <c r="V191" i="1"/>
  <c r="M191" i="1"/>
  <c r="V190" i="1"/>
  <c r="M190" i="1"/>
  <c r="U187" i="1"/>
  <c r="U186" i="1"/>
  <c r="W185" i="1"/>
  <c r="V185" i="1"/>
  <c r="M185" i="1"/>
  <c r="V184" i="1"/>
  <c r="M184" i="1"/>
  <c r="U182" i="1"/>
  <c r="U181" i="1"/>
  <c r="V180" i="1"/>
  <c r="W180" i="1" s="1"/>
  <c r="M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M167" i="1"/>
  <c r="W166" i="1"/>
  <c r="V166" i="1"/>
  <c r="M166" i="1"/>
  <c r="W165" i="1"/>
  <c r="V165" i="1"/>
  <c r="M165" i="1"/>
  <c r="W164" i="1"/>
  <c r="V164" i="1"/>
  <c r="V181" i="1" s="1"/>
  <c r="M164" i="1"/>
  <c r="U162" i="1"/>
  <c r="U161" i="1"/>
  <c r="V160" i="1"/>
  <c r="W160" i="1" s="1"/>
  <c r="M160" i="1"/>
  <c r="V159" i="1"/>
  <c r="W159" i="1" s="1"/>
  <c r="M159" i="1"/>
  <c r="W158" i="1"/>
  <c r="V158" i="1"/>
  <c r="M158" i="1"/>
  <c r="V157" i="1"/>
  <c r="V162" i="1" s="1"/>
  <c r="M157" i="1"/>
  <c r="U155" i="1"/>
  <c r="U154" i="1"/>
  <c r="V153" i="1"/>
  <c r="W153" i="1" s="1"/>
  <c r="W154" i="1" s="1"/>
  <c r="M153" i="1"/>
  <c r="W152" i="1"/>
  <c r="V152" i="1"/>
  <c r="U150" i="1"/>
  <c r="U149" i="1"/>
  <c r="V148" i="1"/>
  <c r="W148" i="1" s="1"/>
  <c r="W149" i="1" s="1"/>
  <c r="M148" i="1"/>
  <c r="W147" i="1"/>
  <c r="V147" i="1"/>
  <c r="M147" i="1"/>
  <c r="U144" i="1"/>
  <c r="U143" i="1"/>
  <c r="W142" i="1"/>
  <c r="V142" i="1"/>
  <c r="M142" i="1"/>
  <c r="W141" i="1"/>
  <c r="V141" i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V136" i="1"/>
  <c r="W136" i="1" s="1"/>
  <c r="M136" i="1"/>
  <c r="V135" i="1"/>
  <c r="W135" i="1" s="1"/>
  <c r="M135" i="1"/>
  <c r="U132" i="1"/>
  <c r="U131" i="1"/>
  <c r="W130" i="1"/>
  <c r="V130" i="1"/>
  <c r="M130" i="1"/>
  <c r="V129" i="1"/>
  <c r="W129" i="1" s="1"/>
  <c r="M129" i="1"/>
  <c r="V128" i="1"/>
  <c r="M128" i="1"/>
  <c r="U124" i="1"/>
  <c r="U123" i="1"/>
  <c r="V122" i="1"/>
  <c r="W122" i="1" s="1"/>
  <c r="M122" i="1"/>
  <c r="W121" i="1"/>
  <c r="V121" i="1"/>
  <c r="M121" i="1"/>
  <c r="W120" i="1"/>
  <c r="V120" i="1"/>
  <c r="M120" i="1"/>
  <c r="V119" i="1"/>
  <c r="F470" i="1" s="1"/>
  <c r="M119" i="1"/>
  <c r="U116" i="1"/>
  <c r="U115" i="1"/>
  <c r="V114" i="1"/>
  <c r="W114" i="1" s="1"/>
  <c r="W113" i="1"/>
  <c r="V113" i="1"/>
  <c r="M113" i="1"/>
  <c r="W112" i="1"/>
  <c r="V112" i="1"/>
  <c r="M112" i="1"/>
  <c r="V111" i="1"/>
  <c r="V115" i="1" s="1"/>
  <c r="M111" i="1"/>
  <c r="V110" i="1"/>
  <c r="V116" i="1" s="1"/>
  <c r="V108" i="1"/>
  <c r="U108" i="1"/>
  <c r="U107" i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V100" i="1"/>
  <c r="V99" i="1"/>
  <c r="W99" i="1" s="1"/>
  <c r="U97" i="1"/>
  <c r="U96" i="1"/>
  <c r="W95" i="1"/>
  <c r="V95" i="1"/>
  <c r="M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W90" i="1"/>
  <c r="V90" i="1"/>
  <c r="M90" i="1"/>
  <c r="V89" i="1"/>
  <c r="V97" i="1" s="1"/>
  <c r="M89" i="1"/>
  <c r="V88" i="1"/>
  <c r="W88" i="1" s="1"/>
  <c r="M88" i="1"/>
  <c r="W87" i="1"/>
  <c r="V87" i="1"/>
  <c r="V96" i="1" s="1"/>
  <c r="M87" i="1"/>
  <c r="U85" i="1"/>
  <c r="U84" i="1"/>
  <c r="W83" i="1"/>
  <c r="V83" i="1"/>
  <c r="M83" i="1"/>
  <c r="W82" i="1"/>
  <c r="V82" i="1"/>
  <c r="M82" i="1"/>
  <c r="V81" i="1"/>
  <c r="W81" i="1" s="1"/>
  <c r="W80" i="1"/>
  <c r="V80" i="1"/>
  <c r="M80" i="1"/>
  <c r="W79" i="1"/>
  <c r="V79" i="1"/>
  <c r="V78" i="1"/>
  <c r="W78" i="1" s="1"/>
  <c r="W84" i="1" s="1"/>
  <c r="U76" i="1"/>
  <c r="U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W63" i="1" s="1"/>
  <c r="M63" i="1"/>
  <c r="W62" i="1"/>
  <c r="V62" i="1"/>
  <c r="M62" i="1"/>
  <c r="W61" i="1"/>
  <c r="V61" i="1"/>
  <c r="M61" i="1"/>
  <c r="V60" i="1"/>
  <c r="V76" i="1" s="1"/>
  <c r="M60" i="1"/>
  <c r="V59" i="1"/>
  <c r="M59" i="1"/>
  <c r="U56" i="1"/>
  <c r="U55" i="1"/>
  <c r="V54" i="1"/>
  <c r="W54" i="1" s="1"/>
  <c r="W53" i="1"/>
  <c r="V53" i="1"/>
  <c r="M53" i="1"/>
  <c r="V52" i="1"/>
  <c r="V56" i="1" s="1"/>
  <c r="M52" i="1"/>
  <c r="U49" i="1"/>
  <c r="U48" i="1"/>
  <c r="V47" i="1"/>
  <c r="V48" i="1" s="1"/>
  <c r="M47" i="1"/>
  <c r="V46" i="1"/>
  <c r="M46" i="1"/>
  <c r="V42" i="1"/>
  <c r="U42" i="1"/>
  <c r="V41" i="1"/>
  <c r="U41" i="1"/>
  <c r="V40" i="1"/>
  <c r="W40" i="1" s="1"/>
  <c r="W41" i="1" s="1"/>
  <c r="M40" i="1"/>
  <c r="V38" i="1"/>
  <c r="U38" i="1"/>
  <c r="V37" i="1"/>
  <c r="U37" i="1"/>
  <c r="V36" i="1"/>
  <c r="W36" i="1" s="1"/>
  <c r="M36" i="1"/>
  <c r="W35" i="1"/>
  <c r="V35" i="1"/>
  <c r="M35" i="1"/>
  <c r="U33" i="1"/>
  <c r="U32" i="1"/>
  <c r="W31" i="1"/>
  <c r="V31" i="1"/>
  <c r="M31" i="1"/>
  <c r="W30" i="1"/>
  <c r="V30" i="1"/>
  <c r="M30" i="1"/>
  <c r="V29" i="1"/>
  <c r="W29" i="1" s="1"/>
  <c r="M29" i="1"/>
  <c r="V28" i="1"/>
  <c r="W28" i="1" s="1"/>
  <c r="M28" i="1"/>
  <c r="W27" i="1"/>
  <c r="V27" i="1"/>
  <c r="M27" i="1"/>
  <c r="W26" i="1"/>
  <c r="W32" i="1" s="1"/>
  <c r="V26" i="1"/>
  <c r="V32" i="1" s="1"/>
  <c r="M26" i="1"/>
  <c r="U24" i="1"/>
  <c r="U460" i="1" s="1"/>
  <c r="U23" i="1"/>
  <c r="W22" i="1"/>
  <c r="W23" i="1" s="1"/>
  <c r="V22" i="1"/>
  <c r="V462" i="1" s="1"/>
  <c r="M22" i="1"/>
  <c r="H10" i="1"/>
  <c r="A9" i="1"/>
  <c r="A10" i="1" s="1"/>
  <c r="D7" i="1"/>
  <c r="N6" i="1"/>
  <c r="M2" i="1"/>
  <c r="F9" i="1" l="1"/>
  <c r="F10" i="1"/>
  <c r="W37" i="1"/>
  <c r="W181" i="1"/>
  <c r="W107" i="1"/>
  <c r="V33" i="1"/>
  <c r="V85" i="1"/>
  <c r="V123" i="1"/>
  <c r="V272" i="1"/>
  <c r="W269" i="1"/>
  <c r="W272" i="1" s="1"/>
  <c r="D470" i="1"/>
  <c r="V55" i="1"/>
  <c r="H9" i="1"/>
  <c r="U464" i="1"/>
  <c r="V24" i="1"/>
  <c r="C470" i="1"/>
  <c r="W47" i="1"/>
  <c r="W52" i="1"/>
  <c r="W55" i="1" s="1"/>
  <c r="E470" i="1"/>
  <c r="W60" i="1"/>
  <c r="V75" i="1"/>
  <c r="V84" i="1"/>
  <c r="W89" i="1"/>
  <c r="W96" i="1" s="1"/>
  <c r="V107" i="1"/>
  <c r="W111" i="1"/>
  <c r="W119" i="1"/>
  <c r="W123" i="1" s="1"/>
  <c r="G470" i="1"/>
  <c r="V132" i="1"/>
  <c r="V143" i="1"/>
  <c r="I470" i="1"/>
  <c r="V150" i="1"/>
  <c r="W157" i="1"/>
  <c r="W161" i="1" s="1"/>
  <c r="V186" i="1"/>
  <c r="V187" i="1"/>
  <c r="W184" i="1"/>
  <c r="W186" i="1" s="1"/>
  <c r="J470" i="1"/>
  <c r="V206" i="1"/>
  <c r="W216" i="1"/>
  <c r="V225" i="1"/>
  <c r="W232" i="1"/>
  <c r="W238" i="1"/>
  <c r="W249" i="1"/>
  <c r="V273" i="1"/>
  <c r="M470" i="1"/>
  <c r="W298" i="1"/>
  <c r="N470" i="1"/>
  <c r="W342" i="1"/>
  <c r="V360" i="1"/>
  <c r="W385" i="1"/>
  <c r="W390" i="1" s="1"/>
  <c r="Q470" i="1"/>
  <c r="W406" i="1"/>
  <c r="W422" i="1"/>
  <c r="W426" i="1" s="1"/>
  <c r="V427" i="1"/>
  <c r="W448" i="1"/>
  <c r="V454" i="1"/>
  <c r="V453" i="1"/>
  <c r="S470" i="1"/>
  <c r="V459" i="1"/>
  <c r="W457" i="1"/>
  <c r="W458" i="1" s="1"/>
  <c r="H470" i="1"/>
  <c r="J9" i="1"/>
  <c r="V23" i="1"/>
  <c r="W46" i="1"/>
  <c r="W48" i="1" s="1"/>
  <c r="V49" i="1"/>
  <c r="W59" i="1"/>
  <c r="W75" i="1" s="1"/>
  <c r="W110" i="1"/>
  <c r="W115" i="1" s="1"/>
  <c r="W128" i="1"/>
  <c r="W131" i="1" s="1"/>
  <c r="V131" i="1"/>
  <c r="V149" i="1"/>
  <c r="V154" i="1"/>
  <c r="V155" i="1"/>
  <c r="W190" i="1"/>
  <c r="W205" i="1" s="1"/>
  <c r="V244" i="1"/>
  <c r="K470" i="1"/>
  <c r="V255" i="1"/>
  <c r="W248" i="1"/>
  <c r="W293" i="1"/>
  <c r="V294" i="1"/>
  <c r="V327" i="1"/>
  <c r="W412" i="1"/>
  <c r="V444" i="1"/>
  <c r="L470" i="1"/>
  <c r="B470" i="1"/>
  <c r="V461" i="1"/>
  <c r="V463" i="1" s="1"/>
  <c r="V124" i="1"/>
  <c r="W143" i="1"/>
  <c r="V144" i="1"/>
  <c r="V161" i="1"/>
  <c r="V182" i="1"/>
  <c r="W225" i="1"/>
  <c r="V226" i="1"/>
  <c r="V245" i="1"/>
  <c r="W326" i="1"/>
  <c r="O470" i="1"/>
  <c r="W360" i="1"/>
  <c r="V361" i="1"/>
  <c r="R470" i="1"/>
  <c r="V438" i="1"/>
  <c r="V439" i="1"/>
  <c r="W436" i="1"/>
  <c r="W438" i="1" s="1"/>
  <c r="P470" i="1"/>
  <c r="V216" i="1"/>
  <c r="V232" i="1"/>
  <c r="V238" i="1"/>
  <c r="V293" i="1"/>
  <c r="V314" i="1"/>
  <c r="V326" i="1"/>
  <c r="V371" i="1"/>
  <c r="V390" i="1"/>
  <c r="V412" i="1"/>
  <c r="W264" i="1"/>
  <c r="W266" i="1" s="1"/>
  <c r="W310" i="1"/>
  <c r="W314" i="1" s="1"/>
  <c r="W340" i="1"/>
  <c r="W353" i="1" s="1"/>
  <c r="W367" i="1"/>
  <c r="W370" i="1" s="1"/>
  <c r="W429" i="1"/>
  <c r="W431" i="1" s="1"/>
  <c r="W451" i="1"/>
  <c r="W453" i="1" s="1"/>
  <c r="W465" i="1" l="1"/>
  <c r="V464" i="1"/>
  <c r="W255" i="1"/>
  <c r="V460" i="1"/>
</calcChain>
</file>

<file path=xl/sharedStrings.xml><?xml version="1.0" encoding="utf-8"?>
<sst xmlns="http://schemas.openxmlformats.org/spreadsheetml/2006/main" count="1694" uniqueCount="652">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</sst>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45185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618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4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0.54166666666666663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126</v>
      </c>
      <c r="V27" s="306">
        <f t="shared" si="0"/>
        <v>126</v>
      </c>
      <c r="W27" s="37">
        <f t="shared" si="1"/>
        <v>0.3765</v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142.80000000000001</v>
      </c>
      <c r="V31" s="306">
        <f t="shared" si="0"/>
        <v>143.64000000000001</v>
      </c>
      <c r="W31" s="37">
        <f t="shared" si="1"/>
        <v>0.42921000000000004</v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106.66666666666667</v>
      </c>
      <c r="V32" s="307">
        <f>IFERROR(V26/H26,"0")+IFERROR(V27/H27,"0")+IFERROR(V28/H28,"0")+IFERROR(V29/H29,"0")+IFERROR(V30/H30,"0")+IFERROR(V31/H31,"0")</f>
        <v>107</v>
      </c>
      <c r="W32" s="307">
        <f>IFERROR(IF(W26="",0,W26),"0")+IFERROR(IF(W27="",0,W27),"0")+IFERROR(IF(W28="",0,W28),"0")+IFERROR(IF(W29="",0,W29),"0")+IFERROR(IF(W30="",0,W30),"0")+IFERROR(IF(W31="",0,W31),"0")</f>
        <v>0.80571000000000004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268.8</v>
      </c>
      <c r="V33" s="307">
        <f>IFERROR(SUM(V26:V31),"0")</f>
        <v>269.64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290</v>
      </c>
      <c r="V100" s="306">
        <f t="shared" si="6"/>
        <v>291.59999999999997</v>
      </c>
      <c r="W100" s="37">
        <f>IFERROR(IF(V100=0,"",ROUNDUP(V100/H100,0)*0.02175),"")</f>
        <v>0.78299999999999992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220</v>
      </c>
      <c r="V101" s="306">
        <f t="shared" si="6"/>
        <v>226.79999999999998</v>
      </c>
      <c r="W101" s="37">
        <f>IFERROR(IF(V101=0,"",ROUNDUP(V101/H101,0)*0.02175),"")</f>
        <v>0.60899999999999999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62.962962962962962</v>
      </c>
      <c r="V107" s="307">
        <f>IFERROR(V99/H99,"0")+IFERROR(V100/H100,"0")+IFERROR(V101/H101,"0")+IFERROR(V102/H102,"0")+IFERROR(V103/H103,"0")+IFERROR(V104/H104,"0")+IFERROR(V105/H105,"0")+IFERROR(V106/H106,"0")</f>
        <v>64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1.3919999999999999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510</v>
      </c>
      <c r="V108" s="307">
        <f>IFERROR(SUM(V99:V106),"0")</f>
        <v>518.4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490</v>
      </c>
      <c r="V119" s="306">
        <f>IFERROR(IF(U119="",0,CEILING((U119/$H119),1)*$H119),"")</f>
        <v>494.09999999999997</v>
      </c>
      <c r="W119" s="37">
        <f>IFERROR(IF(V119=0,"",ROUNDUP(V119/H119,0)*0.02175),"")</f>
        <v>1.3267499999999999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60.493827160493829</v>
      </c>
      <c r="V123" s="307">
        <f>IFERROR(V119/H119,"0")+IFERROR(V120/H120,"0")+IFERROR(V121/H121,"0")+IFERROR(V122/H122,"0")</f>
        <v>61</v>
      </c>
      <c r="W123" s="307">
        <f>IFERROR(IF(W119="",0,W119),"0")+IFERROR(IF(W120="",0,W120),"0")+IFERROR(IF(W121="",0,W121),"0")+IFERROR(IF(W122="",0,W122),"0")</f>
        <v>1.3267499999999999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490</v>
      </c>
      <c r="V124" s="307">
        <f>IFERROR(SUM(V119:V122),"0")</f>
        <v>494.09999999999997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150</v>
      </c>
      <c r="V135" s="306">
        <f t="shared" ref="V135:V142" si="7">IFERROR(IF(U135="",0,CEILING((U135/$H135),1)*$H135),"")</f>
        <v>151.20000000000002</v>
      </c>
      <c r="W135" s="37">
        <f>IFERROR(IF(V135=0,"",ROUNDUP(V135/H135,0)*0.00753),"")</f>
        <v>0.27107999999999999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35.714285714285715</v>
      </c>
      <c r="V143" s="307">
        <f>IFERROR(V135/H135,"0")+IFERROR(V136/H136,"0")+IFERROR(V137/H137,"0")+IFERROR(V138/H138,"0")+IFERROR(V139/H139,"0")+IFERROR(V140/H140,"0")+IFERROR(V141/H141,"0")+IFERROR(V142/H142,"0")</f>
        <v>36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0.27107999999999999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150</v>
      </c>
      <c r="V144" s="307">
        <f>IFERROR(SUM(V135:V142),"0")</f>
        <v>151.20000000000002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135</v>
      </c>
      <c r="V157" s="306">
        <f>IFERROR(IF(U157="",0,CEILING((U157/$H157),1)*$H157),"")</f>
        <v>135</v>
      </c>
      <c r="W157" s="37">
        <f>IFERROR(IF(V157=0,"",ROUNDUP(V157/H157,0)*0.00937),"")</f>
        <v>0.23424999999999999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135</v>
      </c>
      <c r="V158" s="306">
        <f>IFERROR(IF(U158="",0,CEILING((U158/$H158),1)*$H158),"")</f>
        <v>135</v>
      </c>
      <c r="W158" s="37">
        <f>IFERROR(IF(V158=0,"",ROUNDUP(V158/H158,0)*0.00937),"")</f>
        <v>0.23424999999999999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50</v>
      </c>
      <c r="V161" s="307">
        <f>IFERROR(V157/H157,"0")+IFERROR(V158/H158,"0")+IFERROR(V159/H159,"0")+IFERROR(V160/H160,"0")</f>
        <v>50</v>
      </c>
      <c r="W161" s="307">
        <f>IFERROR(IF(W157="",0,W157),"0")+IFERROR(IF(W158="",0,W158),"0")+IFERROR(IF(W159="",0,W159),"0")+IFERROR(IF(W160="",0,W160),"0")</f>
        <v>0.46849999999999997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270</v>
      </c>
      <c r="V162" s="307">
        <f>IFERROR(SUM(V157:V160),"0")</f>
        <v>270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0</v>
      </c>
      <c r="V182" s="307">
        <f>IFERROR(SUM(V164:V180),"0")</f>
        <v>0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0</v>
      </c>
      <c r="V186" s="307">
        <f>IFERROR(V184/H184,"0")+IFERROR(V185/H185,"0")</f>
        <v>0</v>
      </c>
      <c r="W186" s="307">
        <f>IFERROR(IF(W184="",0,W184),"0")+IFERROR(IF(W185="",0,W185),"0")</f>
        <v>0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0</v>
      </c>
      <c r="V187" s="307">
        <f>IFERROR(SUM(V184:V185),"0")</f>
        <v>0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290</v>
      </c>
      <c r="V212" s="306">
        <f>IFERROR(IF(U212="",0,CEILING((U212/$H212),1)*$H212),"")</f>
        <v>294</v>
      </c>
      <c r="W212" s="37">
        <f>IFERROR(IF(V212=0,"",ROUNDUP(V212/H212,0)*0.00753),"")</f>
        <v>0.52710000000000001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40</v>
      </c>
      <c r="V213" s="306">
        <f>IFERROR(IF(U213="",0,CEILING((U213/$H213),1)*$H213),"")</f>
        <v>42</v>
      </c>
      <c r="W213" s="37">
        <f>IFERROR(IF(V213=0,"",ROUNDUP(V213/H213,0)*0.00753),"")</f>
        <v>7.5300000000000006E-2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78.571428571428569</v>
      </c>
      <c r="V216" s="307">
        <f>IFERROR(V212/H212,"0")+IFERROR(V213/H213,"0")+IFERROR(V214/H214,"0")+IFERROR(V215/H215,"0")</f>
        <v>80</v>
      </c>
      <c r="W216" s="307">
        <f>IFERROR(IF(W212="",0,W212),"0")+IFERROR(IF(W213="",0,W213),"0")+IFERROR(IF(W214="",0,W214),"0")+IFERROR(IF(W215="",0,W215),"0")</f>
        <v>0.60240000000000005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330</v>
      </c>
      <c r="V217" s="307">
        <f>IFERROR(SUM(V212:V215),"0")</f>
        <v>336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0</v>
      </c>
      <c r="V225" s="307">
        <f>IFERROR(V219/H219,"0")+IFERROR(V220/H220,"0")+IFERROR(V221/H221,"0")+IFERROR(V222/H222,"0")+IFERROR(V223/H223,"0")+IFERROR(V224/H224,"0")</f>
        <v>0</v>
      </c>
      <c r="W225" s="307">
        <f>IFERROR(IF(W219="",0,W219),"0")+IFERROR(IF(W220="",0,W220),"0")+IFERROR(IF(W221="",0,W221),"0")+IFERROR(IF(W222="",0,W222),"0")+IFERROR(IF(W223="",0,W223),"0")+IFERROR(IF(W224="",0,W224),"0")</f>
        <v>0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0</v>
      </c>
      <c r="V226" s="307">
        <f>IFERROR(SUM(V219:V224),"0")</f>
        <v>0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30</v>
      </c>
      <c r="V228" s="306">
        <f>IFERROR(IF(U228="",0,CEILING((U228/$H228),1)*$H228),"")</f>
        <v>33.6</v>
      </c>
      <c r="W228" s="37">
        <f>IFERROR(IF(V228=0,"",ROUNDUP(V228/H228,0)*0.02175),"")</f>
        <v>8.6999999999999994E-2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220</v>
      </c>
      <c r="V230" s="306">
        <f>IFERROR(IF(U230="",0,CEILING((U230/$H230),1)*$H230),"")</f>
        <v>226.8</v>
      </c>
      <c r="W230" s="37">
        <f>IFERROR(IF(V230=0,"",ROUNDUP(V230/H230,0)*0.02175),"")</f>
        <v>0.58724999999999994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29.761904761904759</v>
      </c>
      <c r="V232" s="307">
        <f>IFERROR(V228/H228,"0")+IFERROR(V229/H229,"0")+IFERROR(V230/H230,"0")+IFERROR(V231/H231,"0")</f>
        <v>31</v>
      </c>
      <c r="W232" s="307">
        <f>IFERROR(IF(W228="",0,W228),"0")+IFERROR(IF(W229="",0,W229),"0")+IFERROR(IF(W230="",0,W230),"0")+IFERROR(IF(W231="",0,W231),"0")</f>
        <v>0.6742499999999999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250</v>
      </c>
      <c r="V233" s="307">
        <f>IFERROR(SUM(V228:V231),"0")</f>
        <v>260.40000000000003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17</v>
      </c>
      <c r="V237" s="306">
        <f>IFERROR(IF(U237="",0,CEILING((U237/$H237),1)*$H237),"")</f>
        <v>17.849999999999998</v>
      </c>
      <c r="W237" s="37">
        <f>IFERROR(IF(V237=0,"",ROUNDUP(V237/H237,0)*0.00753),"")</f>
        <v>5.271E-2</v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6.666666666666667</v>
      </c>
      <c r="V238" s="307">
        <f>IFERROR(V235/H235,"0")+IFERROR(V236/H236,"0")+IFERROR(V237/H237,"0")</f>
        <v>7</v>
      </c>
      <c r="W238" s="307">
        <f>IFERROR(IF(W235="",0,W235),"0")+IFERROR(IF(W236="",0,W236),"0")+IFERROR(IF(W237="",0,W237),"0")</f>
        <v>5.271E-2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17</v>
      </c>
      <c r="V239" s="307">
        <f>IFERROR(SUM(V235:V237),"0")</f>
        <v>17.849999999999998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0</v>
      </c>
      <c r="V256" s="307">
        <f>IFERROR(SUM(V248:V254),"0")</f>
        <v>0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5000</v>
      </c>
      <c r="V287" s="306">
        <f t="shared" si="14"/>
        <v>5010</v>
      </c>
      <c r="W287" s="37">
        <f>IFERROR(IF(V287=0,"",ROUNDUP(V287/H287,0)*0.02175),"")</f>
        <v>7.2644999999999991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4800</v>
      </c>
      <c r="V289" s="306">
        <f t="shared" si="14"/>
        <v>4800</v>
      </c>
      <c r="W289" s="37">
        <f>IFERROR(IF(V289=0,"",ROUNDUP(V289/H289,0)*0.02175),"")</f>
        <v>6.9599999999999991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653.33333333333326</v>
      </c>
      <c r="V293" s="307">
        <f>IFERROR(V285/H285,"0")+IFERROR(V286/H286,"0")+IFERROR(V287/H287,"0")+IFERROR(V288/H288,"0")+IFERROR(V289/H289,"0")+IFERROR(V290/H290,"0")+IFERROR(V291/H291,"0")+IFERROR(V292/H292,"0")</f>
        <v>654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14.224499999999999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9800</v>
      </c>
      <c r="V294" s="307">
        <f>IFERROR(SUM(V285:V292),"0")</f>
        <v>9810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410</v>
      </c>
      <c r="V301" s="306">
        <f>IFERROR(IF(U301="",0,CEILING((U301/$H301),1)*$H301),"")</f>
        <v>413.4</v>
      </c>
      <c r="W301" s="37">
        <f>IFERROR(IF(V301=0,"",ROUNDUP(V301/H301,0)*0.02175),"")</f>
        <v>1.1527499999999999</v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52.564102564102562</v>
      </c>
      <c r="V302" s="307">
        <f>IFERROR(V301/H301,"0")</f>
        <v>53</v>
      </c>
      <c r="W302" s="307">
        <f>IFERROR(IF(W301="",0,W301),"0")</f>
        <v>1.1527499999999999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410</v>
      </c>
      <c r="V303" s="307">
        <f>IFERROR(SUM(V301:V301),"0")</f>
        <v>413.4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700</v>
      </c>
      <c r="V305" s="306">
        <f>IFERROR(IF(U305="",0,CEILING((U305/$H305),1)*$H305),"")</f>
        <v>702</v>
      </c>
      <c r="W305" s="37">
        <f>IFERROR(IF(V305=0,"",ROUNDUP(V305/H305,0)*0.02175),"")</f>
        <v>1.9574999999999998</v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89.743589743589752</v>
      </c>
      <c r="V306" s="307">
        <f>IFERROR(V305/H305,"0")</f>
        <v>90</v>
      </c>
      <c r="W306" s="307">
        <f>IFERROR(IF(W305="",0,W305),"0")</f>
        <v>1.9574999999999998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700</v>
      </c>
      <c r="V307" s="307">
        <f>IFERROR(SUM(V305:V305),"0")</f>
        <v>702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100</v>
      </c>
      <c r="V317" s="306">
        <f>IFERROR(IF(U317="",0,CEILING((U317/$H317),1)*$H317),"")</f>
        <v>100.74</v>
      </c>
      <c r="W317" s="37">
        <f>IFERROR(IF(V317=0,"",ROUNDUP(V317/H317,0)*0.00753),"")</f>
        <v>0.17319000000000001</v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22.831050228310502</v>
      </c>
      <c r="V319" s="307">
        <f>IFERROR(V317/H317,"0")+IFERROR(V318/H318,"0")</f>
        <v>23</v>
      </c>
      <c r="W319" s="307">
        <f>IFERROR(IF(W317="",0,W317),"0")+IFERROR(IF(W318="",0,W318),"0")</f>
        <v>0.17319000000000001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100</v>
      </c>
      <c r="V320" s="307">
        <f>IFERROR(SUM(V317:V318),"0")</f>
        <v>100.74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310</v>
      </c>
      <c r="V322" s="306">
        <f>IFERROR(IF(U322="",0,CEILING((U322/$H322),1)*$H322),"")</f>
        <v>312</v>
      </c>
      <c r="W322" s="37">
        <f>IFERROR(IF(V322=0,"",ROUNDUP(V322/H322,0)*0.02175),"")</f>
        <v>0.86999999999999988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39.743589743589745</v>
      </c>
      <c r="V326" s="307">
        <f>IFERROR(V322/H322,"0")+IFERROR(V323/H323,"0")+IFERROR(V324/H324,"0")+IFERROR(V325/H325,"0")</f>
        <v>40</v>
      </c>
      <c r="W326" s="307">
        <f>IFERROR(IF(W322="",0,W322),"0")+IFERROR(IF(W323="",0,W323),"0")+IFERROR(IF(W324="",0,W324),"0")+IFERROR(IF(W325="",0,W325),"0")</f>
        <v>0.86999999999999988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310</v>
      </c>
      <c r="V327" s="307">
        <f>IFERROR(SUM(V322:V325),"0")</f>
        <v>312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500</v>
      </c>
      <c r="V340" s="306">
        <f t="shared" ref="V340:V352" si="15">IFERROR(IF(U340="",0,CEILING((U340/$H340),1)*$H340),"")</f>
        <v>504</v>
      </c>
      <c r="W340" s="37">
        <f>IFERROR(IF(V340=0,"",ROUNDUP(V340/H340,0)*0.00753),"")</f>
        <v>0.90360000000000007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40</v>
      </c>
      <c r="V342" s="306">
        <f t="shared" si="15"/>
        <v>42</v>
      </c>
      <c r="W342" s="37">
        <f>IFERROR(IF(V342=0,"",ROUNDUP(V342/H342,0)*0.00753),"")</f>
        <v>7.5300000000000006E-2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61.249999999999993</v>
      </c>
      <c r="V347" s="306">
        <f t="shared" si="15"/>
        <v>63</v>
      </c>
      <c r="W347" s="37">
        <f t="shared" si="16"/>
        <v>0.15060000000000001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66.5</v>
      </c>
      <c r="V351" s="306">
        <f t="shared" si="15"/>
        <v>67.2</v>
      </c>
      <c r="W351" s="37">
        <f t="shared" si="16"/>
        <v>0.16064000000000001</v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189.40476190476187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192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1.2901400000000001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667.75</v>
      </c>
      <c r="V354" s="307">
        <f>IFERROR(SUM(V340:V352),"0")</f>
        <v>676.2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990</v>
      </c>
      <c r="V383" s="306">
        <f t="shared" ref="V383:V389" si="17">IFERROR(IF(U383="",0,CEILING((U383/$H383),1)*$H383),"")</f>
        <v>991.2</v>
      </c>
      <c r="W383" s="37">
        <f>IFERROR(IF(V383=0,"",ROUNDUP(V383/H383,0)*0.00753),"")</f>
        <v>1.77708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33.25</v>
      </c>
      <c r="V385" s="306">
        <f t="shared" si="17"/>
        <v>33.6</v>
      </c>
      <c r="W385" s="37">
        <f>IFERROR(IF(V385=0,"",ROUNDUP(V385/H385,0)*0.00502),"")</f>
        <v>8.0320000000000003E-2</v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251.54761904761904</v>
      </c>
      <c r="V390" s="307">
        <f>IFERROR(V383/H383,"0")+IFERROR(V384/H384,"0")+IFERROR(V385/H385,"0")+IFERROR(V386/H386,"0")+IFERROR(V387/H387,"0")+IFERROR(V388/H388,"0")+IFERROR(V389/H389,"0")</f>
        <v>252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1.8573999999999999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1023.25</v>
      </c>
      <c r="V391" s="307">
        <f>IFERROR(SUM(V383:V389),"0")</f>
        <v>1024.8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270</v>
      </c>
      <c r="V430" s="306">
        <f>IFERROR(IF(U430="",0,CEILING((U430/$H430),1)*$H430),"")</f>
        <v>273</v>
      </c>
      <c r="W430" s="37">
        <f>IFERROR(IF(V430=0,"",ROUNDUP(V430/H430,0)*0.02175),"")</f>
        <v>0.76124999999999998</v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34.615384615384613</v>
      </c>
      <c r="V431" s="307">
        <f>IFERROR(V429/H429,"0")+IFERROR(V430/H430,"0")</f>
        <v>35</v>
      </c>
      <c r="W431" s="307">
        <f>IFERROR(IF(W429="",0,W429),"0")+IFERROR(IF(W430="",0,W430),"0")</f>
        <v>0.76124999999999998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270</v>
      </c>
      <c r="V432" s="307">
        <f>IFERROR(SUM(V429:V430),"0")</f>
        <v>273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130</v>
      </c>
      <c r="V437" s="306">
        <f>IFERROR(IF(U437="",0,CEILING((U437/$H437),1)*$H437),"")</f>
        <v>132</v>
      </c>
      <c r="W437" s="37">
        <f>IFERROR(IF(V437=0,"",ROUNDUP(V437/H437,0)*0.02175),"")</f>
        <v>0.23924999999999999</v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10.833333333333334</v>
      </c>
      <c r="V438" s="307">
        <f>IFERROR(V436/H436,"0")+IFERROR(V437/H437,"0")</f>
        <v>11</v>
      </c>
      <c r="W438" s="307">
        <f>IFERROR(IF(W436="",0,W436),"0")+IFERROR(IF(W437="",0,W437),"0")</f>
        <v>0.23924999999999999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130</v>
      </c>
      <c r="V439" s="307">
        <f>IFERROR(SUM(V436:V437),"0")</f>
        <v>132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190</v>
      </c>
      <c r="V446" s="306">
        <f>IFERROR(IF(U446="",0,CEILING((U446/$H446),1)*$H446),"")</f>
        <v>192.72</v>
      </c>
      <c r="W446" s="37">
        <f>IFERROR(IF(V446=0,"",ROUNDUP(V446/H446,0)*0.00753),"")</f>
        <v>0.33132</v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43.378995433789953</v>
      </c>
      <c r="V448" s="307">
        <f>IFERROR(V446/H446,"0")+IFERROR(V447/H447,"0")</f>
        <v>44</v>
      </c>
      <c r="W448" s="307">
        <f>IFERROR(IF(W446="",0,W446),"0")+IFERROR(IF(W447="",0,W447),"0")</f>
        <v>0.33132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190</v>
      </c>
      <c r="V449" s="307">
        <f>IFERROR(SUM(V446:V447),"0")</f>
        <v>192.72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1500</v>
      </c>
      <c r="V457" s="306">
        <f>IFERROR(IF(U457="",0,CEILING((U457/$H457),1)*$H457),"")</f>
        <v>1505.3999999999999</v>
      </c>
      <c r="W457" s="37">
        <f>IFERROR(IF(V457=0,"",ROUNDUP(V457/H457,0)*0.02175),"")</f>
        <v>4.1977500000000001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192.30769230769232</v>
      </c>
      <c r="V458" s="307">
        <f>IFERROR(V457/H457,"0")</f>
        <v>193</v>
      </c>
      <c r="W458" s="307">
        <f>IFERROR(IF(W457="",0,W457),"0")</f>
        <v>4.1977500000000001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1500</v>
      </c>
      <c r="V459" s="307">
        <f>IFERROR(SUM(V457:V457),"0")</f>
        <v>1505.3999999999999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17386.8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17459.849999999999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18202.208924682622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18279.774000000001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29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29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18927.208924682622</v>
      </c>
      <c r="V463" s="307">
        <f>GrossWeightTotalR+PalletQtyTotalR*25</f>
        <v>19004.774000000001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2011.1411947599161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2023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32.648450000000004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269.64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518.4</v>
      </c>
      <c r="F470" s="47">
        <f>IFERROR(V119*1,"0")+IFERROR(V120*1,"0")+IFERROR(V121*1,"0")+IFERROR(V122*1,"0")</f>
        <v>494.09999999999997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151.20000000000002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270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614.25000000000011</v>
      </c>
      <c r="K470" s="47">
        <f>IFERROR(V248*1,"0")+IFERROR(V249*1,"0")+IFERROR(V250*1,"0")+IFERROR(V251*1,"0")+IFERROR(V252*1,"0")+IFERROR(V253*1,"0")+IFERROR(V254*1,"0")+IFERROR(V258*1,"0")+IFERROR(V259*1,"0")</f>
        <v>0</v>
      </c>
      <c r="L470" s="47">
        <f>IFERROR(V264*1,"0")+IFERROR(V265*1,"0")+IFERROR(V269*1,"0")+IFERROR(V270*1,"0")+IFERROR(V271*1,"0")+IFERROR(V275*1,"0")+IFERROR(V279*1,"0")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10925.4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412.74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676.2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1024.8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273</v>
      </c>
      <c r="R470" s="47">
        <f>IFERROR(V436*1,"0")+IFERROR(V437*1,"0")+IFERROR(V441*1,"0")+IFERROR(V442*1,"0")+IFERROR(V446*1,"0")+IFERROR(V447*1,"0")+IFERROR(V451*1,"0")+IFERROR(V452*1,"0")</f>
        <v>324.72000000000003</v>
      </c>
      <c r="S470" s="47">
        <f>IFERROR(V457*1,"0")</f>
        <v>1505.3999999999999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2023-09-14T10:56:36Z</dcterms:modified>
</cp:coreProperties>
</file>