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V164" i="1"/>
  <c r="V181" i="1" s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W153" i="1"/>
  <c r="V153" i="1"/>
  <c r="M153" i="1"/>
  <c r="W152" i="1"/>
  <c r="W154" i="1" s="1"/>
  <c r="V152" i="1"/>
  <c r="V154" i="1" s="1"/>
  <c r="U150" i="1"/>
  <c r="W149" i="1"/>
  <c r="V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U132" i="1"/>
  <c r="U131" i="1"/>
  <c r="V130" i="1"/>
  <c r="V131" i="1" s="1"/>
  <c r="M130" i="1"/>
  <c r="V129" i="1"/>
  <c r="W129" i="1" s="1"/>
  <c r="M129" i="1"/>
  <c r="W128" i="1"/>
  <c r="V128" i="1"/>
  <c r="M128" i="1"/>
  <c r="U124" i="1"/>
  <c r="U123" i="1"/>
  <c r="W122" i="1"/>
  <c r="V122" i="1"/>
  <c r="M122" i="1"/>
  <c r="W121" i="1"/>
  <c r="V121" i="1"/>
  <c r="M121" i="1"/>
  <c r="V120" i="1"/>
  <c r="V124" i="1" s="1"/>
  <c r="M120" i="1"/>
  <c r="V119" i="1"/>
  <c r="M119" i="1"/>
  <c r="U116" i="1"/>
  <c r="U115" i="1"/>
  <c r="V114" i="1"/>
  <c r="W114" i="1" s="1"/>
  <c r="W113" i="1"/>
  <c r="V113" i="1"/>
  <c r="M113" i="1"/>
  <c r="V112" i="1"/>
  <c r="V116" i="1" s="1"/>
  <c r="M112" i="1"/>
  <c r="V111" i="1"/>
  <c r="W111" i="1" s="1"/>
  <c r="M111" i="1"/>
  <c r="W110" i="1"/>
  <c r="V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8" i="1" s="1"/>
  <c r="W99" i="1"/>
  <c r="V99" i="1"/>
  <c r="V107" i="1" s="1"/>
  <c r="U97" i="1"/>
  <c r="U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V96" i="1" s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M80" i="1"/>
  <c r="V79" i="1"/>
  <c r="V85" i="1" s="1"/>
  <c r="W78" i="1"/>
  <c r="V78" i="1"/>
  <c r="V84" i="1" s="1"/>
  <c r="U76" i="1"/>
  <c r="U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M60" i="1"/>
  <c r="W59" i="1"/>
  <c r="W75" i="1" s="1"/>
  <c r="V59" i="1"/>
  <c r="V76" i="1" s="1"/>
  <c r="M59" i="1"/>
  <c r="U56" i="1"/>
  <c r="U55" i="1"/>
  <c r="W54" i="1"/>
  <c r="V54" i="1"/>
  <c r="V53" i="1"/>
  <c r="D470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0" i="1" s="1"/>
  <c r="U23" i="1"/>
  <c r="V22" i="1"/>
  <c r="M22" i="1"/>
  <c r="H10" i="1"/>
  <c r="A9" i="1"/>
  <c r="J9" i="1" s="1"/>
  <c r="D7" i="1"/>
  <c r="N6" i="1"/>
  <c r="M2" i="1"/>
  <c r="W48" i="1" l="1"/>
  <c r="W96" i="1"/>
  <c r="W107" i="1"/>
  <c r="V56" i="1"/>
  <c r="B470" i="1"/>
  <c r="V461" i="1"/>
  <c r="V115" i="1"/>
  <c r="V144" i="1"/>
  <c r="F9" i="1"/>
  <c r="F10" i="1"/>
  <c r="W22" i="1"/>
  <c r="W23" i="1" s="1"/>
  <c r="W26" i="1"/>
  <c r="W32" i="1" s="1"/>
  <c r="V33" i="1"/>
  <c r="W53" i="1"/>
  <c r="W55" i="1" s="1"/>
  <c r="V55" i="1"/>
  <c r="W79" i="1"/>
  <c r="W84" i="1" s="1"/>
  <c r="V97" i="1"/>
  <c r="W100" i="1"/>
  <c r="W112" i="1"/>
  <c r="W115" i="1" s="1"/>
  <c r="F470" i="1"/>
  <c r="W120" i="1"/>
  <c r="V123" i="1"/>
  <c r="W130" i="1"/>
  <c r="W131" i="1" s="1"/>
  <c r="V186" i="1"/>
  <c r="V187" i="1"/>
  <c r="W184" i="1"/>
  <c r="W186" i="1" s="1"/>
  <c r="J470" i="1"/>
  <c r="V206" i="1"/>
  <c r="W216" i="1"/>
  <c r="V225" i="1"/>
  <c r="W232" i="1"/>
  <c r="W238" i="1"/>
  <c r="W249" i="1"/>
  <c r="M470" i="1"/>
  <c r="W298" i="1"/>
  <c r="N470" i="1"/>
  <c r="W342" i="1"/>
  <c r="V360" i="1"/>
  <c r="W385" i="1"/>
  <c r="W390" i="1" s="1"/>
  <c r="Q470" i="1"/>
  <c r="W406" i="1"/>
  <c r="W422" i="1"/>
  <c r="V427" i="1"/>
  <c r="W448" i="1"/>
  <c r="V454" i="1"/>
  <c r="V453" i="1"/>
  <c r="S470" i="1"/>
  <c r="V459" i="1"/>
  <c r="W457" i="1"/>
  <c r="W458" i="1" s="1"/>
  <c r="H470" i="1"/>
  <c r="A10" i="1"/>
  <c r="H9" i="1"/>
  <c r="U464" i="1"/>
  <c r="V24" i="1"/>
  <c r="C470" i="1"/>
  <c r="E470" i="1"/>
  <c r="V75" i="1"/>
  <c r="W119" i="1"/>
  <c r="G470" i="1"/>
  <c r="V132" i="1"/>
  <c r="V143" i="1"/>
  <c r="I470" i="1"/>
  <c r="V150" i="1"/>
  <c r="W157" i="1"/>
  <c r="W161" i="1" s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W143" i="1"/>
  <c r="V272" i="1"/>
  <c r="W269" i="1"/>
  <c r="W272" i="1" s="1"/>
  <c r="V354" i="1"/>
  <c r="W426" i="1"/>
  <c r="V23" i="1"/>
  <c r="V155" i="1"/>
  <c r="V182" i="1"/>
  <c r="W164" i="1"/>
  <c r="W181" i="1" s="1"/>
  <c r="W225" i="1"/>
  <c r="V226" i="1"/>
  <c r="V245" i="1"/>
  <c r="W326" i="1"/>
  <c r="O470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4" i="1" l="1"/>
  <c r="W123" i="1"/>
  <c r="W465" i="1" s="1"/>
  <c r="V460" i="1"/>
  <c r="V463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<sst xmlns="http://schemas.openxmlformats.org/spreadsheetml/2006/main" count="1695" uniqueCount="653">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</sst>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270</v>
      </c>
      <c r="V228" s="306">
        <f>IFERROR(IF(U228="",0,CEILING((U228/$H228),1)*$H228),"")</f>
        <v>277.2</v>
      </c>
      <c r="W228" s="37">
        <f>IFERROR(IF(V228=0,"",ROUNDUP(V228/H228,0)*0.02175),"")</f>
        <v>0.71775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32.142857142857139</v>
      </c>
      <c r="V232" s="307">
        <f>IFERROR(V228/H228,"0")+IFERROR(V229/H229,"0")+IFERROR(V230/H230,"0")+IFERROR(V231/H231,"0")</f>
        <v>33</v>
      </c>
      <c r="W232" s="307">
        <f>IFERROR(IF(W228="",0,W228),"0")+IFERROR(IF(W229="",0,W229),"0")+IFERROR(IF(W230="",0,W230),"0")+IFERROR(IF(W231="",0,W231),"0")</f>
        <v>0.71775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270</v>
      </c>
      <c r="V233" s="307">
        <f>IFERROR(SUM(V228:V231),"0")</f>
        <v>277.2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4000</v>
      </c>
      <c r="V296" s="306">
        <f>IFERROR(IF(U296="",0,CEILING((U296/$H296),1)*$H296),"")</f>
        <v>4005</v>
      </c>
      <c r="W296" s="37">
        <f>IFERROR(IF(V296=0,"",ROUNDUP(V296/H296,0)*0.02175),"")</f>
        <v>5.8072499999999998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266.66666666666669</v>
      </c>
      <c r="V298" s="307">
        <f>IFERROR(V296/H296,"0")+IFERROR(V297/H297,"0")</f>
        <v>267</v>
      </c>
      <c r="W298" s="307">
        <f>IFERROR(IF(W296="",0,W296),"0")+IFERROR(IF(W297="",0,W297),"0")</f>
        <v>5.8072499999999998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4000</v>
      </c>
      <c r="V299" s="307">
        <f>IFERROR(SUM(V296:V297),"0")</f>
        <v>4005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700</v>
      </c>
      <c r="V301" s="306">
        <f>IFERROR(IF(U301="",0,CEILING((U301/$H301),1)*$H301),"")</f>
        <v>702</v>
      </c>
      <c r="W301" s="37">
        <f>IFERROR(IF(V301=0,"",ROUNDUP(V301/H301,0)*0.02175),"")</f>
        <v>1.9574999999999998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89.743589743589752</v>
      </c>
      <c r="V302" s="307">
        <f>IFERROR(V301/H301,"0")</f>
        <v>90</v>
      </c>
      <c r="W302" s="307">
        <f>IFERROR(IF(W301="",0,W301),"0")</f>
        <v>1.9574999999999998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700</v>
      </c>
      <c r="V303" s="307">
        <f>IFERROR(SUM(V301:V301),"0")</f>
        <v>702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550</v>
      </c>
      <c r="V305" s="306">
        <f>IFERROR(IF(U305="",0,CEILING((U305/$H305),1)*$H305),"")</f>
        <v>553.79999999999995</v>
      </c>
      <c r="W305" s="37">
        <f>IFERROR(IF(V305=0,"",ROUNDUP(V305/H305,0)*0.02175),"")</f>
        <v>1.5442499999999999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70.512820512820511</v>
      </c>
      <c r="V306" s="307">
        <f>IFERROR(V305/H305,"0")</f>
        <v>71</v>
      </c>
      <c r="W306" s="307">
        <f>IFERROR(IF(W305="",0,W305),"0")</f>
        <v>1.5442499999999999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550</v>
      </c>
      <c r="V307" s="307">
        <f>IFERROR(SUM(V305:V305),"0")</f>
        <v>553.79999999999995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150</v>
      </c>
      <c r="V317" s="306">
        <f>IFERROR(IF(U317="",0,CEILING((U317/$H317),1)*$H317),"")</f>
        <v>153.29999999999998</v>
      </c>
      <c r="W317" s="37">
        <f>IFERROR(IF(V317=0,"",ROUNDUP(V317/H317,0)*0.00753),"")</f>
        <v>0.26355000000000001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34.246575342465754</v>
      </c>
      <c r="V319" s="307">
        <f>IFERROR(V317/H317,"0")+IFERROR(V318/H318,"0")</f>
        <v>35</v>
      </c>
      <c r="W319" s="307">
        <f>IFERROR(IF(W317="",0,W317),"0")+IFERROR(IF(W318="",0,W318),"0")</f>
        <v>0.26355000000000001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150</v>
      </c>
      <c r="V320" s="307">
        <f>IFERROR(SUM(V317:V318),"0")</f>
        <v>153.29999999999998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350</v>
      </c>
      <c r="V340" s="306">
        <f t="shared" ref="V340:V352" si="15">IFERROR(IF(U340="",0,CEILING((U340/$H340),1)*$H340),"")</f>
        <v>352.8</v>
      </c>
      <c r="W340" s="37">
        <f>IFERROR(IF(V340=0,"",ROUNDUP(V340/H340,0)*0.00753),"")</f>
        <v>0.63251999999999997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600</v>
      </c>
      <c r="V342" s="306">
        <f t="shared" si="15"/>
        <v>600.6</v>
      </c>
      <c r="W342" s="37">
        <f>IFERROR(IF(V342=0,"",ROUNDUP(V342/H342,0)*0.00753),"")</f>
        <v>1.0767900000000001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226.1904761904762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227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1.7093100000000001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950</v>
      </c>
      <c r="V354" s="307">
        <f>IFERROR(SUM(V340:V352),"0")</f>
        <v>953.40000000000009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500</v>
      </c>
      <c r="V383" s="306">
        <f t="shared" ref="V383:V389" si="17">IFERROR(IF(U383="",0,CEILING((U383/$H383),1)*$H383),"")</f>
        <v>504</v>
      </c>
      <c r="W383" s="37">
        <f>IFERROR(IF(V383=0,"",ROUNDUP(V383/H383,0)*0.00753),"")</f>
        <v>0.90360000000000007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119.04761904761904</v>
      </c>
      <c r="V390" s="307">
        <f>IFERROR(V383/H383,"0")+IFERROR(V384/H384,"0")+IFERROR(V385/H385,"0")+IFERROR(V386/H386,"0")+IFERROR(V387/H387,"0")+IFERROR(V388/H388,"0")+IFERROR(V389/H389,"0")</f>
        <v>120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0.90360000000000007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500</v>
      </c>
      <c r="V391" s="307">
        <f>IFERROR(SUM(V383:V389),"0")</f>
        <v>504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400</v>
      </c>
      <c r="V404" s="306">
        <f t="shared" si="18"/>
        <v>401.28000000000003</v>
      </c>
      <c r="W404" s="37">
        <f>IFERROR(IF(V404=0,"",ROUNDUP(V404/H404,0)*0.01196),"")</f>
        <v>0.90895999999999999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75.757575757575751</v>
      </c>
      <c r="V412" s="307">
        <f>IFERROR(V403/H403,"0")+IFERROR(V404/H404,"0")+IFERROR(V405/H405,"0")+IFERROR(V406/H406,"0")+IFERROR(V407/H407,"0")+IFERROR(V408/H408,"0")+IFERROR(V409/H409,"0")+IFERROR(V410/H410,"0")+IFERROR(V411/H411,"0")</f>
        <v>76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0.90895999999999999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400</v>
      </c>
      <c r="V413" s="307">
        <f>IFERROR(SUM(V403:V411),"0")</f>
        <v>401.28000000000003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150</v>
      </c>
      <c r="V422" s="306">
        <f t="shared" si="19"/>
        <v>153.12</v>
      </c>
      <c r="W422" s="37">
        <f>IFERROR(IF(V422=0,"",ROUNDUP(V422/H422,0)*0.01196),"")</f>
        <v>0.34683999999999998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28.409090909090907</v>
      </c>
      <c r="V426" s="307">
        <f>IFERROR(V420/H420,"0")+IFERROR(V421/H421,"0")+IFERROR(V422/H422,"0")+IFERROR(V423/H423,"0")+IFERROR(V424/H424,"0")+IFERROR(V425/H425,"0")</f>
        <v>29</v>
      </c>
      <c r="W426" s="307">
        <f>IFERROR(IF(W420="",0,W420),"0")+IFERROR(IF(W421="",0,W421),"0")+IFERROR(IF(W422="",0,W422),"0")+IFERROR(IF(W423="",0,W423),"0")+IFERROR(IF(W424="",0,W424),"0")+IFERROR(IF(W425="",0,W425),"0")</f>
        <v>0.34683999999999998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150</v>
      </c>
      <c r="V427" s="307">
        <f>IFERROR(SUM(V420:V425),"0")</f>
        <v>153.12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200</v>
      </c>
      <c r="V446" s="306">
        <f>IFERROR(IF(U446="",0,CEILING((U446/$H446),1)*$H446),"")</f>
        <v>201.48</v>
      </c>
      <c r="W446" s="37">
        <f>IFERROR(IF(V446=0,"",ROUNDUP(V446/H446,0)*0.00753),"")</f>
        <v>0.34638000000000002</v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260</v>
      </c>
      <c r="V447" s="306">
        <f>IFERROR(IF(U447="",0,CEILING((U447/$H447),1)*$H447),"")</f>
        <v>262.8</v>
      </c>
      <c r="W447" s="37">
        <f>IFERROR(IF(V447=0,"",ROUNDUP(V447/H447,0)*0.00753),"")</f>
        <v>0.45180000000000003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105.02283105022832</v>
      </c>
      <c r="V448" s="307">
        <f>IFERROR(V446/H446,"0")+IFERROR(V447/H447,"0")</f>
        <v>106</v>
      </c>
      <c r="W448" s="307">
        <f>IFERROR(IF(W446="",0,W446),"0")+IFERROR(IF(W447="",0,W447),"0")</f>
        <v>0.79818000000000011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460</v>
      </c>
      <c r="V449" s="307">
        <f>IFERROR(SUM(V446:V447),"0")</f>
        <v>464.28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1700</v>
      </c>
      <c r="V457" s="306">
        <f>IFERROR(IF(U457="",0,CEILING((U457/$H457),1)*$H457),"")</f>
        <v>1700.3999999999999</v>
      </c>
      <c r="W457" s="37">
        <f>IFERROR(IF(V457=0,"",ROUNDUP(V457/H457,0)*0.02175),"")</f>
        <v>4.7414999999999994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217.94871794871796</v>
      </c>
      <c r="V458" s="307">
        <f>IFERROR(V457/H457,"0")</f>
        <v>218</v>
      </c>
      <c r="W458" s="307">
        <f>IFERROR(IF(W457="",0,W457),"0")</f>
        <v>4.7414999999999994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1700</v>
      </c>
      <c r="V459" s="307">
        <f>IFERROR(SUM(V457:V457),"0")</f>
        <v>1700.3999999999999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9830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9867.7800000000007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10340.496276782578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10380.478000000001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17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18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10765.496276782578</v>
      </c>
      <c r="V463" s="307">
        <f>GrossWeightTotalR+PalletQtyTotalR*25</f>
        <v>10830.478000000001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1265.688820312108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1272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19.698690000000003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277.2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5260.8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153.29999999999998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953.40000000000009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504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554.40000000000009</v>
      </c>
      <c r="R470" s="47">
        <f>IFERROR(V436*1,"0")+IFERROR(V437*1,"0")+IFERROR(V441*1,"0")+IFERROR(V442*1,"0")+IFERROR(V446*1,"0")+IFERROR(V447*1,"0")+IFERROR(V451*1,"0")+IFERROR(V452*1,"0")</f>
        <v>464.28</v>
      </c>
      <c r="S470" s="47">
        <f>IFERROR(V457*1,"0")</f>
        <v>1700.3999999999999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2023-09-14T10:40:01Z</dcterms:modified>
</cp:coreProperties>
</file>