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M456" i="1"/>
  <c r="U453" i="1"/>
  <c r="U452" i="1"/>
  <c r="V451" i="1"/>
  <c r="W451" i="1" s="1"/>
  <c r="M451" i="1"/>
  <c r="V450" i="1"/>
  <c r="M450" i="1"/>
  <c r="V448" i="1"/>
  <c r="U448" i="1"/>
  <c r="V447" i="1"/>
  <c r="U447" i="1"/>
  <c r="V446" i="1"/>
  <c r="W446" i="1" s="1"/>
  <c r="M446" i="1"/>
  <c r="W445" i="1"/>
  <c r="V445" i="1"/>
  <c r="M445" i="1"/>
  <c r="U443" i="1"/>
  <c r="U442" i="1"/>
  <c r="W441" i="1"/>
  <c r="V441" i="1"/>
  <c r="M441" i="1"/>
  <c r="W440" i="1"/>
  <c r="W442" i="1" s="1"/>
  <c r="V440" i="1"/>
  <c r="V442" i="1" s="1"/>
  <c r="M440" i="1"/>
  <c r="U438" i="1"/>
  <c r="U437" i="1"/>
  <c r="V436" i="1"/>
  <c r="W436" i="1" s="1"/>
  <c r="M436" i="1"/>
  <c r="V435" i="1"/>
  <c r="M435" i="1"/>
  <c r="U431" i="1"/>
  <c r="V430" i="1"/>
  <c r="U430" i="1"/>
  <c r="V429" i="1"/>
  <c r="W429" i="1" s="1"/>
  <c r="M429" i="1"/>
  <c r="V428" i="1"/>
  <c r="V431" i="1" s="1"/>
  <c r="M428" i="1"/>
  <c r="U426" i="1"/>
  <c r="U425" i="1"/>
  <c r="V424" i="1"/>
  <c r="W424" i="1" s="1"/>
  <c r="W423" i="1"/>
  <c r="V423" i="1"/>
  <c r="V422" i="1"/>
  <c r="W422" i="1" s="1"/>
  <c r="V421" i="1"/>
  <c r="V425" i="1" s="1"/>
  <c r="M421" i="1"/>
  <c r="V420" i="1"/>
  <c r="W420" i="1" s="1"/>
  <c r="M420" i="1"/>
  <c r="V419" i="1"/>
  <c r="W419" i="1" s="1"/>
  <c r="M419" i="1"/>
  <c r="V417" i="1"/>
  <c r="U417" i="1"/>
  <c r="V416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W387" i="1"/>
  <c r="V387" i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W379" i="1" s="1"/>
  <c r="V377" i="1"/>
  <c r="M377" i="1"/>
  <c r="V374" i="1"/>
  <c r="U374" i="1"/>
  <c r="V373" i="1"/>
  <c r="U373" i="1"/>
  <c r="W372" i="1"/>
  <c r="W373" i="1" s="1"/>
  <c r="V372" i="1"/>
  <c r="U370" i="1"/>
  <c r="U369" i="1"/>
  <c r="W368" i="1"/>
  <c r="V368" i="1"/>
  <c r="M368" i="1"/>
  <c r="V367" i="1"/>
  <c r="W367" i="1" s="1"/>
  <c r="M367" i="1"/>
  <c r="V366" i="1"/>
  <c r="V369" i="1" s="1"/>
  <c r="M366" i="1"/>
  <c r="V364" i="1"/>
  <c r="U364" i="1"/>
  <c r="V363" i="1"/>
  <c r="U363" i="1"/>
  <c r="V362" i="1"/>
  <c r="W362" i="1" s="1"/>
  <c r="W363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U353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V341" i="1"/>
  <c r="V352" i="1" s="1"/>
  <c r="M341" i="1"/>
  <c r="V340" i="1"/>
  <c r="W340" i="1" s="1"/>
  <c r="M340" i="1"/>
  <c r="V339" i="1"/>
  <c r="V353" i="1" s="1"/>
  <c r="M339" i="1"/>
  <c r="V337" i="1"/>
  <c r="U337" i="1"/>
  <c r="V336" i="1"/>
  <c r="U336" i="1"/>
  <c r="V335" i="1"/>
  <c r="W335" i="1" s="1"/>
  <c r="M335" i="1"/>
  <c r="W334" i="1"/>
  <c r="W336" i="1" s="1"/>
  <c r="V334" i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W323" i="1"/>
  <c r="V323" i="1"/>
  <c r="M323" i="1"/>
  <c r="V322" i="1"/>
  <c r="W322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W318" i="1" s="1"/>
  <c r="V316" i="1"/>
  <c r="M316" i="1"/>
  <c r="V314" i="1"/>
  <c r="U314" i="1"/>
  <c r="U313" i="1"/>
  <c r="W312" i="1"/>
  <c r="V312" i="1"/>
  <c r="M312" i="1"/>
  <c r="W311" i="1"/>
  <c r="V311" i="1"/>
  <c r="M311" i="1"/>
  <c r="V310" i="1"/>
  <c r="W310" i="1" s="1"/>
  <c r="M310" i="1"/>
  <c r="V309" i="1"/>
  <c r="M309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W269" i="1"/>
  <c r="V269" i="1"/>
  <c r="M269" i="1"/>
  <c r="V268" i="1"/>
  <c r="M268" i="1"/>
  <c r="U266" i="1"/>
  <c r="V265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V250" i="1"/>
  <c r="W250" i="1" s="1"/>
  <c r="V249" i="1"/>
  <c r="V256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W236" i="1"/>
  <c r="V236" i="1"/>
  <c r="V239" i="1" s="1"/>
  <c r="V235" i="1"/>
  <c r="W235" i="1" s="1"/>
  <c r="V233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V217" i="1"/>
  <c r="U217" i="1"/>
  <c r="U216" i="1"/>
  <c r="W215" i="1"/>
  <c r="V215" i="1"/>
  <c r="M215" i="1"/>
  <c r="W214" i="1"/>
  <c r="V214" i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W165" i="1"/>
  <c r="V165" i="1"/>
  <c r="V164" i="1"/>
  <c r="M164" i="1"/>
  <c r="U162" i="1"/>
  <c r="U161" i="1"/>
  <c r="V160" i="1"/>
  <c r="W160" i="1" s="1"/>
  <c r="M160" i="1"/>
  <c r="W159" i="1"/>
  <c r="V159" i="1"/>
  <c r="M159" i="1"/>
  <c r="W158" i="1"/>
  <c r="V158" i="1"/>
  <c r="M158" i="1"/>
  <c r="V157" i="1"/>
  <c r="V161" i="1" s="1"/>
  <c r="M157" i="1"/>
  <c r="U155" i="1"/>
  <c r="V154" i="1"/>
  <c r="U154" i="1"/>
  <c r="W153" i="1"/>
  <c r="V153" i="1"/>
  <c r="M153" i="1"/>
  <c r="V152" i="1"/>
  <c r="U150" i="1"/>
  <c r="V149" i="1"/>
  <c r="U149" i="1"/>
  <c r="W148" i="1"/>
  <c r="V148" i="1"/>
  <c r="M148" i="1"/>
  <c r="W147" i="1"/>
  <c r="W149" i="1" s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V144" i="1" s="1"/>
  <c r="M138" i="1"/>
  <c r="W137" i="1"/>
  <c r="V137" i="1"/>
  <c r="M137" i="1"/>
  <c r="W136" i="1"/>
  <c r="V136" i="1"/>
  <c r="M136" i="1"/>
  <c r="W135" i="1"/>
  <c r="V135" i="1"/>
  <c r="H469" i="1" s="1"/>
  <c r="M135" i="1"/>
  <c r="U132" i="1"/>
  <c r="U131" i="1"/>
  <c r="W130" i="1"/>
  <c r="V130" i="1"/>
  <c r="M130" i="1"/>
  <c r="V129" i="1"/>
  <c r="V131" i="1" s="1"/>
  <c r="M129" i="1"/>
  <c r="W128" i="1"/>
  <c r="V128" i="1"/>
  <c r="M128" i="1"/>
  <c r="U124" i="1"/>
  <c r="U123" i="1"/>
  <c r="W122" i="1"/>
  <c r="V122" i="1"/>
  <c r="M122" i="1"/>
  <c r="W121" i="1"/>
  <c r="V121" i="1"/>
  <c r="M121" i="1"/>
  <c r="W120" i="1"/>
  <c r="V120" i="1"/>
  <c r="M120" i="1"/>
  <c r="V119" i="1"/>
  <c r="F469" i="1" s="1"/>
  <c r="M119" i="1"/>
  <c r="U116" i="1"/>
  <c r="U115" i="1"/>
  <c r="V114" i="1"/>
  <c r="W114" i="1" s="1"/>
  <c r="V113" i="1"/>
  <c r="W113" i="1" s="1"/>
  <c r="M113" i="1"/>
  <c r="W112" i="1"/>
  <c r="V112" i="1"/>
  <c r="M112" i="1"/>
  <c r="V111" i="1"/>
  <c r="V115" i="1" s="1"/>
  <c r="M111" i="1"/>
  <c r="W110" i="1"/>
  <c r="V110" i="1"/>
  <c r="V108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W107" i="1" s="1"/>
  <c r="V99" i="1"/>
  <c r="V107" i="1" s="1"/>
  <c r="U97" i="1"/>
  <c r="U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V97" i="1" s="1"/>
  <c r="M89" i="1"/>
  <c r="W88" i="1"/>
  <c r="V88" i="1"/>
  <c r="M88" i="1"/>
  <c r="V87" i="1"/>
  <c r="W87" i="1" s="1"/>
  <c r="M87" i="1"/>
  <c r="U85" i="1"/>
  <c r="U84" i="1"/>
  <c r="V83" i="1"/>
  <c r="W83" i="1" s="1"/>
  <c r="M83" i="1"/>
  <c r="W82" i="1"/>
  <c r="V82" i="1"/>
  <c r="M82" i="1"/>
  <c r="V81" i="1"/>
  <c r="W81" i="1" s="1"/>
  <c r="V80" i="1"/>
  <c r="W80" i="1" s="1"/>
  <c r="V79" i="1"/>
  <c r="V85" i="1" s="1"/>
  <c r="M79" i="1"/>
  <c r="W78" i="1"/>
  <c r="V78" i="1"/>
  <c r="V84" i="1" s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V76" i="1" s="1"/>
  <c r="M60" i="1"/>
  <c r="W59" i="1"/>
  <c r="V59" i="1"/>
  <c r="U56" i="1"/>
  <c r="U55" i="1"/>
  <c r="V54" i="1"/>
  <c r="W54" i="1" s="1"/>
  <c r="V53" i="1"/>
  <c r="W53" i="1" s="1"/>
  <c r="M53" i="1"/>
  <c r="W52" i="1"/>
  <c r="V52" i="1"/>
  <c r="V55" i="1" s="1"/>
  <c r="M52" i="1"/>
  <c r="U49" i="1"/>
  <c r="V48" i="1"/>
  <c r="U48" i="1"/>
  <c r="W47" i="1"/>
  <c r="V47" i="1"/>
  <c r="M47" i="1"/>
  <c r="V46" i="1"/>
  <c r="C469" i="1" s="1"/>
  <c r="M46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459" i="1" s="1"/>
  <c r="U23" i="1"/>
  <c r="V22" i="1"/>
  <c r="M22" i="1"/>
  <c r="H10" i="1"/>
  <c r="A9" i="1"/>
  <c r="J9" i="1" s="1"/>
  <c r="D7" i="1"/>
  <c r="N6" i="1"/>
  <c r="M2" i="1"/>
  <c r="W55" i="1" l="1"/>
  <c r="B469" i="1"/>
  <c r="V460" i="1"/>
  <c r="V123" i="1"/>
  <c r="V271" i="1"/>
  <c r="W268" i="1"/>
  <c r="W271" i="1" s="1"/>
  <c r="W389" i="1"/>
  <c r="D469" i="1"/>
  <c r="V56" i="1"/>
  <c r="V182" i="1"/>
  <c r="W164" i="1"/>
  <c r="W181" i="1" s="1"/>
  <c r="F9" i="1"/>
  <c r="F10" i="1"/>
  <c r="W22" i="1"/>
  <c r="W23" i="1" s="1"/>
  <c r="W26" i="1"/>
  <c r="W32" i="1" s="1"/>
  <c r="V33" i="1"/>
  <c r="V41" i="1"/>
  <c r="E469" i="1"/>
  <c r="W60" i="1"/>
  <c r="W75" i="1" s="1"/>
  <c r="V75" i="1"/>
  <c r="W79" i="1"/>
  <c r="W84" i="1" s="1"/>
  <c r="W89" i="1"/>
  <c r="W96" i="1" s="1"/>
  <c r="V96" i="1"/>
  <c r="W111" i="1"/>
  <c r="W115" i="1" s="1"/>
  <c r="W119" i="1"/>
  <c r="W123" i="1" s="1"/>
  <c r="G469" i="1"/>
  <c r="W129" i="1"/>
  <c r="W131" i="1" s="1"/>
  <c r="V132" i="1"/>
  <c r="W138" i="1"/>
  <c r="W143" i="1" s="1"/>
  <c r="W157" i="1"/>
  <c r="W161" i="1" s="1"/>
  <c r="V181" i="1"/>
  <c r="V186" i="1"/>
  <c r="V187" i="1"/>
  <c r="W184" i="1"/>
  <c r="W186" i="1" s="1"/>
  <c r="J469" i="1"/>
  <c r="V206" i="1"/>
  <c r="W216" i="1"/>
  <c r="V225" i="1"/>
  <c r="W232" i="1"/>
  <c r="W238" i="1"/>
  <c r="W249" i="1"/>
  <c r="V272" i="1"/>
  <c r="M469" i="1"/>
  <c r="W297" i="1"/>
  <c r="N469" i="1"/>
  <c r="W341" i="1"/>
  <c r="V359" i="1"/>
  <c r="V390" i="1"/>
  <c r="Q469" i="1"/>
  <c r="V412" i="1"/>
  <c r="W421" i="1"/>
  <c r="W425" i="1" s="1"/>
  <c r="V426" i="1"/>
  <c r="W447" i="1"/>
  <c r="V453" i="1"/>
  <c r="V452" i="1"/>
  <c r="S469" i="1"/>
  <c r="V458" i="1"/>
  <c r="W456" i="1"/>
  <c r="W457" i="1" s="1"/>
  <c r="H9" i="1"/>
  <c r="U463" i="1"/>
  <c r="V24" i="1"/>
  <c r="V116" i="1"/>
  <c r="I469" i="1"/>
  <c r="V150" i="1"/>
  <c r="V162" i="1"/>
  <c r="W205" i="1"/>
  <c r="V244" i="1"/>
  <c r="K469" i="1"/>
  <c r="W248" i="1"/>
  <c r="W255" i="1" s="1"/>
  <c r="V255" i="1"/>
  <c r="V261" i="1"/>
  <c r="V260" i="1"/>
  <c r="V266" i="1"/>
  <c r="W264" i="1"/>
  <c r="W265" i="1" s="1"/>
  <c r="W292" i="1"/>
  <c r="V293" i="1"/>
  <c r="V326" i="1"/>
  <c r="W411" i="1"/>
  <c r="V443" i="1"/>
  <c r="V461" i="1"/>
  <c r="L469" i="1"/>
  <c r="A10" i="1"/>
  <c r="V23" i="1"/>
  <c r="W46" i="1"/>
  <c r="W48" i="1" s="1"/>
  <c r="V49" i="1"/>
  <c r="V124" i="1"/>
  <c r="V143" i="1"/>
  <c r="V155" i="1"/>
  <c r="W152" i="1"/>
  <c r="W154" i="1" s="1"/>
  <c r="V226" i="1"/>
  <c r="V245" i="1"/>
  <c r="W325" i="1"/>
  <c r="O469" i="1"/>
  <c r="W359" i="1"/>
  <c r="V360" i="1"/>
  <c r="R469" i="1"/>
  <c r="V437" i="1"/>
  <c r="V438" i="1"/>
  <c r="W435" i="1"/>
  <c r="W437" i="1" s="1"/>
  <c r="V457" i="1"/>
  <c r="P469" i="1"/>
  <c r="V216" i="1"/>
  <c r="V232" i="1"/>
  <c r="V238" i="1"/>
  <c r="V292" i="1"/>
  <c r="V313" i="1"/>
  <c r="V325" i="1"/>
  <c r="V370" i="1"/>
  <c r="V389" i="1"/>
  <c r="V411" i="1"/>
  <c r="W258" i="1"/>
  <c r="W260" i="1" s="1"/>
  <c r="W309" i="1"/>
  <c r="W313" i="1" s="1"/>
  <c r="W339" i="1"/>
  <c r="W366" i="1"/>
  <c r="W369" i="1" s="1"/>
  <c r="W428" i="1"/>
  <c r="W430" i="1" s="1"/>
  <c r="W450" i="1"/>
  <c r="W452" i="1" s="1"/>
  <c r="V462" i="1" l="1"/>
  <c r="W352" i="1"/>
  <c r="W464" i="1" s="1"/>
  <c r="V459" i="1"/>
  <c r="V463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<sst xmlns="http://schemas.openxmlformats.org/spreadsheetml/2006/main" count="1680" uniqueCount="645">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</sst>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 t="s">
        <v>644</v>
      </c>
      <c r="I5" s="319"/>
      <c r="J5" s="319"/>
      <c r="K5" s="317"/>
      <c r="M5" s="25" t="s">
        <v>10</v>
      </c>
      <c r="N5" s="320">
        <v>45190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618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0.58333333333333337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2000</v>
      </c>
      <c r="V52" s="305">
        <f>IFERROR(IF(U52="",0,CEILING((U52/$H52),1)*$H52),"")</f>
        <v>2008.8000000000002</v>
      </c>
      <c r="W52" s="37">
        <f>IFERROR(IF(V52=0,"",ROUNDUP(V52/H52,0)*0.02175),"")</f>
        <v>4.0454999999999997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450</v>
      </c>
      <c r="V53" s="305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285.18518518518516</v>
      </c>
      <c r="V55" s="306">
        <f>IFERROR(V52/H52,"0")+IFERROR(V53/H53,"0")+IFERROR(V54/H54,"0")</f>
        <v>286</v>
      </c>
      <c r="W55" s="306">
        <f>IFERROR(IF(W52="",0,W52),"0")+IFERROR(IF(W53="",0,W53),"0")+IFERROR(IF(W54="",0,W54),"0")</f>
        <v>4.9824999999999999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2450</v>
      </c>
      <c r="V56" s="306">
        <f>IFERROR(SUM(V52:V54),"0")</f>
        <v>2458.8000000000002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50</v>
      </c>
      <c r="V87" s="305">
        <f t="shared" ref="V87:V95" si="5">IFERROR(IF(U87="",0,CEILING((U87/$H87),1)*$H87),"")</f>
        <v>54</v>
      </c>
      <c r="W87" s="37">
        <f>IFERROR(IF(V87=0,"",ROUNDUP(V87/H87,0)*0.02175),"")</f>
        <v>0.1305</v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5.5555555555555554</v>
      </c>
      <c r="V96" s="306">
        <f>IFERROR(V87/H87,"0")+IFERROR(V88/H88,"0")+IFERROR(V89/H89,"0")+IFERROR(V90/H90,"0")+IFERROR(V91/H91,"0")+IFERROR(V92/H92,"0")+IFERROR(V93/H93,"0")+IFERROR(V94/H94,"0")+IFERROR(V95/H95,"0")</f>
        <v>6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0.1305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50</v>
      </c>
      <c r="V97" s="306">
        <f>IFERROR(SUM(V87:V95),"0")</f>
        <v>54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5000</v>
      </c>
      <c r="V219" s="305">
        <f t="shared" ref="V219:V224" si="12">IFERROR(IF(U219="",0,CEILING((U219/$H219),1)*$H219),"")</f>
        <v>5005.8</v>
      </c>
      <c r="W219" s="37">
        <f>IFERROR(IF(V219=0,"",ROUNDUP(V219/H219,0)*0.02175),"")</f>
        <v>13.4415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617.28395061728395</v>
      </c>
      <c r="V225" s="306">
        <f>IFERROR(V219/H219,"0")+IFERROR(V220/H220,"0")+IFERROR(V221/H221,"0")+IFERROR(V222/H222,"0")+IFERROR(V223/H223,"0")+IFERROR(V224/H224,"0")</f>
        <v>618</v>
      </c>
      <c r="W225" s="306">
        <f>IFERROR(IF(W219="",0,W219),"0")+IFERROR(IF(W220="",0,W220),"0")+IFERROR(IF(W221="",0,W221),"0")+IFERROR(IF(W222="",0,W222),"0")+IFERROR(IF(W223="",0,W223),"0")+IFERROR(IF(W224="",0,W224),"0")</f>
        <v>13.4415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5000</v>
      </c>
      <c r="V226" s="306">
        <f>IFERROR(SUM(V219:V224),"0")</f>
        <v>5005.8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50</v>
      </c>
      <c r="V230" s="305">
        <f>IFERROR(IF(U230="",0,CEILING((U230/$H230),1)*$H230),"")</f>
        <v>50.400000000000006</v>
      </c>
      <c r="W230" s="37">
        <f>IFERROR(IF(V230=0,"",ROUNDUP(V230/H230,0)*0.02175),"")</f>
        <v>0.1305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5.9523809523809526</v>
      </c>
      <c r="V232" s="306">
        <f>IFERROR(V228/H228,"0")+IFERROR(V229/H229,"0")+IFERROR(V230/H230,"0")+IFERROR(V231/H231,"0")</f>
        <v>6</v>
      </c>
      <c r="W232" s="306">
        <f>IFERROR(IF(W228="",0,W228),"0")+IFERROR(IF(W229="",0,W229),"0")+IFERROR(IF(W230="",0,W230),"0")+IFERROR(IF(W231="",0,W231),"0")</f>
        <v>0.1305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50</v>
      </c>
      <c r="V233" s="306">
        <f>IFERROR(SUM(V228:V231),"0")</f>
        <v>50.400000000000006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100</v>
      </c>
      <c r="V268" s="305">
        <f>IFERROR(IF(U268="",0,CEILING((U268/$H268),1)*$H268),"")</f>
        <v>105.3</v>
      </c>
      <c r="W268" s="37">
        <f>IFERROR(IF(V268=0,"",ROUNDUP(V268/H268,0)*0.02175),"")</f>
        <v>0.28275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12.345679012345679</v>
      </c>
      <c r="V271" s="306">
        <f>IFERROR(V268/H268,"0")+IFERROR(V269/H269,"0")+IFERROR(V270/H270,"0")</f>
        <v>13</v>
      </c>
      <c r="W271" s="306">
        <f>IFERROR(IF(W268="",0,W268),"0")+IFERROR(IF(W269="",0,W269),"0")+IFERROR(IF(W270="",0,W270),"0")</f>
        <v>0.28275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100</v>
      </c>
      <c r="V272" s="306">
        <f>IFERROR(SUM(V268:V270),"0")</f>
        <v>105.3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600</v>
      </c>
      <c r="V288" s="305">
        <f t="shared" si="14"/>
        <v>600</v>
      </c>
      <c r="W288" s="37">
        <f>IFERROR(IF(V288=0,"",ROUNDUP(V288/H288,0)*0.02175),"")</f>
        <v>0.86999999999999988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40</v>
      </c>
      <c r="V292" s="306">
        <f>IFERROR(V284/H284,"0")+IFERROR(V285/H285,"0")+IFERROR(V286/H286,"0")+IFERROR(V287/H287,"0")+IFERROR(V288/H288,"0")+IFERROR(V289/H289,"0")+IFERROR(V290/H290,"0")+IFERROR(V291/H291,"0")</f>
        <v>40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0.86999999999999988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600</v>
      </c>
      <c r="V293" s="306">
        <f>IFERROR(SUM(V284:V291),"0")</f>
        <v>600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1200</v>
      </c>
      <c r="V295" s="305">
        <f>IFERROR(IF(U295="",0,CEILING((U295/$H295),1)*$H295),"")</f>
        <v>1200</v>
      </c>
      <c r="W295" s="37">
        <f>IFERROR(IF(V295=0,"",ROUNDUP(V295/H295,0)*0.02175),"")</f>
        <v>1.7399999999999998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80</v>
      </c>
      <c r="V297" s="306">
        <f>IFERROR(V295/H295,"0")+IFERROR(V296/H296,"0")</f>
        <v>80</v>
      </c>
      <c r="W297" s="306">
        <f>IFERROR(IF(W295="",0,W295),"0")+IFERROR(IF(W296="",0,W296),"0")</f>
        <v>1.7399999999999998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1200</v>
      </c>
      <c r="V298" s="306">
        <f>IFERROR(SUM(V295:V296),"0")</f>
        <v>1200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150</v>
      </c>
      <c r="V311" s="305">
        <f>IFERROR(IF(U311="",0,CEILING((U311/$H311),1)*$H311),"")</f>
        <v>151.20000000000002</v>
      </c>
      <c r="W311" s="37">
        <f>IFERROR(IF(V311=0,"",ROUNDUP(V311/H311,0)*0.02175),"")</f>
        <v>0.30449999999999999</v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13.888888888888888</v>
      </c>
      <c r="V313" s="306">
        <f>IFERROR(V309/H309,"0")+IFERROR(V310/H310,"0")+IFERROR(V311/H311,"0")+IFERROR(V312/H312,"0")</f>
        <v>14</v>
      </c>
      <c r="W313" s="306">
        <f>IFERROR(IF(W309="",0,W309),"0")+IFERROR(IF(W310="",0,W310),"0")+IFERROR(IF(W311="",0,W311),"0")+IFERROR(IF(W312="",0,W312),"0")</f>
        <v>0.30449999999999999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150</v>
      </c>
      <c r="V314" s="306">
        <f>IFERROR(SUM(V309:V312),"0")</f>
        <v>151.20000000000002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30</v>
      </c>
      <c r="V340" s="305">
        <f t="shared" si="15"/>
        <v>33.6</v>
      </c>
      <c r="W340" s="37">
        <f>IFERROR(IF(V340=0,"",ROUNDUP(V340/H340,0)*0.00753),"")</f>
        <v>6.0240000000000002E-2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7.1428571428571423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8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6.0240000000000002E-2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30</v>
      </c>
      <c r="V353" s="306">
        <f>IFERROR(SUM(V339:V351),"0")</f>
        <v>33.6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50</v>
      </c>
      <c r="V382" s="305">
        <f t="shared" ref="V382:V388" si="17">IFERROR(IF(U382="",0,CEILING((U382/$H382),1)*$H382),"")</f>
        <v>50.400000000000006</v>
      </c>
      <c r="W382" s="37">
        <f>IFERROR(IF(V382=0,"",ROUNDUP(V382/H382,0)*0.00753),"")</f>
        <v>9.0359999999999996E-2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11.904761904761905</v>
      </c>
      <c r="V389" s="306">
        <f>IFERROR(V382/H382,"0")+IFERROR(V383/H383,"0")+IFERROR(V384/H384,"0")+IFERROR(V385/H385,"0")+IFERROR(V386/H386,"0")+IFERROR(V387/H387,"0")+IFERROR(V388/H388,"0")</f>
        <v>12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9.0359999999999996E-2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50</v>
      </c>
      <c r="V390" s="306">
        <f>IFERROR(SUM(V382:V388),"0")</f>
        <v>50.400000000000006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60</v>
      </c>
      <c r="V403" s="305">
        <f t="shared" si="18"/>
        <v>63.36</v>
      </c>
      <c r="W403" s="37">
        <f>IFERROR(IF(V403=0,"",ROUNDUP(V403/H403,0)*0.01196),"")</f>
        <v>0.14352000000000001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150</v>
      </c>
      <c r="V405" s="305">
        <f t="shared" si="18"/>
        <v>153.12</v>
      </c>
      <c r="W405" s="37">
        <f>IFERROR(IF(V405=0,"",ROUNDUP(V405/H405,0)*0.01196),"")</f>
        <v>0.34683999999999998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39.772727272727266</v>
      </c>
      <c r="V411" s="306">
        <f>IFERROR(V402/H402,"0")+IFERROR(V403/H403,"0")+IFERROR(V404/H404,"0")+IFERROR(V405/H405,"0")+IFERROR(V406/H406,"0")+IFERROR(V407/H407,"0")+IFERROR(V408/H408,"0")+IFERROR(V409/H409,"0")+IFERROR(V410/H410,"0")</f>
        <v>41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0.49036000000000002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210</v>
      </c>
      <c r="V412" s="306">
        <f>IFERROR(SUM(V402:V410),"0")</f>
        <v>216.48000000000002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50</v>
      </c>
      <c r="V420" s="305">
        <f t="shared" si="19"/>
        <v>52.800000000000004</v>
      </c>
      <c r="W420" s="37">
        <f>IFERROR(IF(V420=0,"",ROUNDUP(V420/H420,0)*0.01196),"")</f>
        <v>0.1196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9.4696969696969688</v>
      </c>
      <c r="V425" s="306">
        <f>IFERROR(V419/H419,"0")+IFERROR(V420/H420,"0")+IFERROR(V421/H421,"0")+IFERROR(V422/H422,"0")+IFERROR(V423/H423,"0")+IFERROR(V424/H424,"0")</f>
        <v>10</v>
      </c>
      <c r="W425" s="306">
        <f>IFERROR(IF(W419="",0,W419),"0")+IFERROR(IF(W420="",0,W420),"0")+IFERROR(IF(W421="",0,W421),"0")+IFERROR(IF(W422="",0,W422),"0")+IFERROR(IF(W423="",0,W423),"0")+IFERROR(IF(W424="",0,W424),"0")</f>
        <v>0.1196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50</v>
      </c>
      <c r="V426" s="306">
        <f>IFERROR(SUM(V419:V424),"0")</f>
        <v>52.800000000000004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600</v>
      </c>
      <c r="V440" s="305">
        <f>IFERROR(IF(U440="",0,CEILING((U440/$H440),1)*$H440),"")</f>
        <v>604.80000000000007</v>
      </c>
      <c r="W440" s="37">
        <f>IFERROR(IF(V440=0,"",ROUNDUP(V440/H440,0)*0.02175),"")</f>
        <v>1.218</v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55.55555555555555</v>
      </c>
      <c r="V442" s="306">
        <f>IFERROR(V440/H440,"0")+IFERROR(V441/H441,"0")</f>
        <v>56</v>
      </c>
      <c r="W442" s="306">
        <f>IFERROR(IF(W440="",0,W440),"0")+IFERROR(IF(W441="",0,W441),"0")</f>
        <v>1.218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600</v>
      </c>
      <c r="V443" s="306">
        <f>IFERROR(SUM(V440:V441),"0")</f>
        <v>604.80000000000007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200</v>
      </c>
      <c r="V445" s="305">
        <f>IFERROR(IF(U445="",0,CEILING((U445/$H445),1)*$H445),"")</f>
        <v>201.48</v>
      </c>
      <c r="W445" s="37">
        <f>IFERROR(IF(V445=0,"",ROUNDUP(V445/H445,0)*0.00753),"")</f>
        <v>0.34638000000000002</v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1000</v>
      </c>
      <c r="V446" s="305">
        <f>IFERROR(IF(U446="",0,CEILING((U446/$H446),1)*$H446),"")</f>
        <v>1003.02</v>
      </c>
      <c r="W446" s="37">
        <f>IFERROR(IF(V446=0,"",ROUNDUP(V446/H446,0)*0.00753),"")</f>
        <v>1.72437</v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273.97260273972603</v>
      </c>
      <c r="V447" s="306">
        <f>IFERROR(V445/H445,"0")+IFERROR(V446/H446,"0")</f>
        <v>275</v>
      </c>
      <c r="W447" s="306">
        <f>IFERROR(IF(W445="",0,W445),"0")+IFERROR(IF(W446="",0,W446),"0")</f>
        <v>2.0707499999999999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1200</v>
      </c>
      <c r="V448" s="306">
        <f>IFERROR(SUM(V445:V446),"0")</f>
        <v>1204.5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60</v>
      </c>
      <c r="V456" s="305">
        <f>IFERROR(IF(U456="",0,CEILING((U456/$H456),1)*$H456),"")</f>
        <v>62.4</v>
      </c>
      <c r="W456" s="37">
        <f>IFERROR(IF(V456=0,"",ROUNDUP(V456/H456,0)*0.02175),"")</f>
        <v>0.17399999999999999</v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7.6923076923076925</v>
      </c>
      <c r="V457" s="306">
        <f>IFERROR(V456/H456,"0")</f>
        <v>8</v>
      </c>
      <c r="W457" s="306">
        <f>IFERROR(IF(W456="",0,W456),"0")</f>
        <v>0.17399999999999999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60</v>
      </c>
      <c r="V458" s="306">
        <f>IFERROR(SUM(V456:V456),"0")</f>
        <v>62.4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11800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11850.479999999998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12459.766335845787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12513.272000000001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22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22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13009.766335845787</v>
      </c>
      <c r="V462" s="306">
        <f>GrossWeightTotalR+PalletQtyTotalR*25</f>
        <v>13063.272000000001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1465.7221494892729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1473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26.105559999999997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2458.8000000000002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54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5056.2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105.3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1800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151.20000000000002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33.6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50.400000000000006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269.28000000000003</v>
      </c>
      <c r="R469" s="47">
        <f>IFERROR(V435*1,"0")+IFERROR(V436*1,"0")+IFERROR(V440*1,"0")+IFERROR(V441*1,"0")+IFERROR(V445*1,"0")+IFERROR(V446*1,"0")+IFERROR(V450*1,"0")+IFERROR(V451*1,"0")</f>
        <v>1809.3000000000002</v>
      </c>
      <c r="S469" s="47">
        <f>IFERROR(V456*1,"0")</f>
        <v>62.4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2023-09-19T10:59:51Z</dcterms:modified>
</cp:coreProperties>
</file>