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M459" i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V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W435" i="1" s="1"/>
  <c r="W437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W416" i="1" s="1"/>
  <c r="M414" i="1"/>
  <c r="U412" i="1"/>
  <c r="U411" i="1"/>
  <c r="V410" i="1"/>
  <c r="W410" i="1" s="1"/>
  <c r="M410" i="1"/>
  <c r="V409" i="1"/>
  <c r="W409" i="1" s="1"/>
  <c r="M409" i="1"/>
  <c r="W408" i="1"/>
  <c r="V408" i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U398" i="1"/>
  <c r="U397" i="1"/>
  <c r="V396" i="1"/>
  <c r="V398" i="1" s="1"/>
  <c r="M396" i="1"/>
  <c r="U394" i="1"/>
  <c r="U393" i="1"/>
  <c r="V392" i="1"/>
  <c r="V394" i="1" s="1"/>
  <c r="M392" i="1"/>
  <c r="U390" i="1"/>
  <c r="U389" i="1"/>
  <c r="W388" i="1"/>
  <c r="V388" i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M382" i="1"/>
  <c r="U380" i="1"/>
  <c r="U379" i="1"/>
  <c r="V378" i="1"/>
  <c r="M378" i="1"/>
  <c r="W377" i="1"/>
  <c r="V377" i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V357" i="1"/>
  <c r="W357" i="1" s="1"/>
  <c r="M357" i="1"/>
  <c r="V356" i="1"/>
  <c r="M356" i="1"/>
  <c r="V355" i="1"/>
  <c r="W355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W334" i="1" s="1"/>
  <c r="W336" i="1" s="1"/>
  <c r="M334" i="1"/>
  <c r="U330" i="1"/>
  <c r="U329" i="1"/>
  <c r="V328" i="1"/>
  <c r="V330" i="1" s="1"/>
  <c r="M328" i="1"/>
  <c r="U326" i="1"/>
  <c r="U325" i="1"/>
  <c r="W324" i="1"/>
  <c r="V324" i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W310" i="1"/>
  <c r="V310" i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W241" i="1"/>
  <c r="V241" i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V215" i="1"/>
  <c r="W215" i="1" s="1"/>
  <c r="M215" i="1"/>
  <c r="V214" i="1"/>
  <c r="W214" i="1" s="1"/>
  <c r="M214" i="1"/>
  <c r="W213" i="1"/>
  <c r="V213" i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W197" i="1"/>
  <c r="V197" i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V164" i="1"/>
  <c r="V182" i="1" s="1"/>
  <c r="M164" i="1"/>
  <c r="U162" i="1"/>
  <c r="U161" i="1"/>
  <c r="V160" i="1"/>
  <c r="W160" i="1" s="1"/>
  <c r="M160" i="1"/>
  <c r="W159" i="1"/>
  <c r="V159" i="1"/>
  <c r="M159" i="1"/>
  <c r="V158" i="1"/>
  <c r="W158" i="1" s="1"/>
  <c r="M158" i="1"/>
  <c r="V157" i="1"/>
  <c r="M157" i="1"/>
  <c r="U155" i="1"/>
  <c r="U154" i="1"/>
  <c r="V153" i="1"/>
  <c r="W153" i="1" s="1"/>
  <c r="M153" i="1"/>
  <c r="V152" i="1"/>
  <c r="V155" i="1" s="1"/>
  <c r="U150" i="1"/>
  <c r="U149" i="1"/>
  <c r="V148" i="1"/>
  <c r="W148" i="1" s="1"/>
  <c r="M148" i="1"/>
  <c r="V147" i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W128" i="1"/>
  <c r="V128" i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W99" i="1"/>
  <c r="V99" i="1"/>
  <c r="U97" i="1"/>
  <c r="U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V96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M53" i="1"/>
  <c r="V52" i="1"/>
  <c r="W52" i="1" s="1"/>
  <c r="M52" i="1"/>
  <c r="U49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D7" i="1"/>
  <c r="N6" i="1"/>
  <c r="M2" i="1"/>
  <c r="U466" i="1" l="1"/>
  <c r="W411" i="1"/>
  <c r="V84" i="1"/>
  <c r="V161" i="1"/>
  <c r="W271" i="1"/>
  <c r="U465" i="1"/>
  <c r="W131" i="1"/>
  <c r="W225" i="1"/>
  <c r="W244" i="1"/>
  <c r="W255" i="1"/>
  <c r="W78" i="1"/>
  <c r="W84" i="1" s="1"/>
  <c r="V107" i="1"/>
  <c r="W110" i="1"/>
  <c r="W115" i="1" s="1"/>
  <c r="V124" i="1"/>
  <c r="I472" i="1"/>
  <c r="W157" i="1"/>
  <c r="W161" i="1" s="1"/>
  <c r="W264" i="1"/>
  <c r="W265" i="1" s="1"/>
  <c r="W274" i="1"/>
  <c r="W275" i="1" s="1"/>
  <c r="V275" i="1"/>
  <c r="W278" i="1"/>
  <c r="W279" i="1" s="1"/>
  <c r="V279" i="1"/>
  <c r="W328" i="1"/>
  <c r="W329" i="1" s="1"/>
  <c r="V329" i="1"/>
  <c r="W392" i="1"/>
  <c r="W393" i="1" s="1"/>
  <c r="V393" i="1"/>
  <c r="W396" i="1"/>
  <c r="W397" i="1" s="1"/>
  <c r="V397" i="1"/>
  <c r="V437" i="1"/>
  <c r="W445" i="1"/>
  <c r="W446" i="1" s="1"/>
  <c r="V446" i="1"/>
  <c r="F10" i="1"/>
  <c r="J9" i="1"/>
  <c r="F9" i="1"/>
  <c r="A10" i="1"/>
  <c r="V32" i="1"/>
  <c r="V38" i="1"/>
  <c r="V41" i="1"/>
  <c r="W40" i="1"/>
  <c r="W41" i="1" s="1"/>
  <c r="V42" i="1"/>
  <c r="C472" i="1"/>
  <c r="V49" i="1"/>
  <c r="W46" i="1"/>
  <c r="W48" i="1" s="1"/>
  <c r="H9" i="1"/>
  <c r="V464" i="1"/>
  <c r="V463" i="1"/>
  <c r="B472" i="1"/>
  <c r="V23" i="1"/>
  <c r="W22" i="1"/>
  <c r="W23" i="1" s="1"/>
  <c r="V24" i="1"/>
  <c r="V33" i="1"/>
  <c r="W26" i="1"/>
  <c r="W32" i="1" s="1"/>
  <c r="V37" i="1"/>
  <c r="V48" i="1"/>
  <c r="W53" i="1"/>
  <c r="W55" i="1" s="1"/>
  <c r="V56" i="1"/>
  <c r="W75" i="1"/>
  <c r="W107" i="1"/>
  <c r="W143" i="1"/>
  <c r="V76" i="1"/>
  <c r="V85" i="1"/>
  <c r="V97" i="1"/>
  <c r="V108" i="1"/>
  <c r="V116" i="1"/>
  <c r="V123" i="1"/>
  <c r="V131" i="1"/>
  <c r="V144" i="1"/>
  <c r="V149" i="1"/>
  <c r="V154" i="1"/>
  <c r="V162" i="1"/>
  <c r="V181" i="1"/>
  <c r="V20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V292" i="1"/>
  <c r="V298" i="1"/>
  <c r="V301" i="1"/>
  <c r="W300" i="1"/>
  <c r="W301" i="1" s="1"/>
  <c r="V302" i="1"/>
  <c r="V305" i="1"/>
  <c r="W304" i="1"/>
  <c r="W305" i="1" s="1"/>
  <c r="V306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W356" i="1"/>
  <c r="W359" i="1" s="1"/>
  <c r="V360" i="1"/>
  <c r="V370" i="1"/>
  <c r="W378" i="1"/>
  <c r="W379" i="1" s="1"/>
  <c r="P472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30" i="1"/>
  <c r="F472" i="1"/>
  <c r="N472" i="1"/>
  <c r="U462" i="1"/>
  <c r="D472" i="1"/>
  <c r="V55" i="1"/>
  <c r="E472" i="1"/>
  <c r="V75" i="1"/>
  <c r="W87" i="1"/>
  <c r="W96" i="1" s="1"/>
  <c r="W119" i="1"/>
  <c r="W123" i="1" s="1"/>
  <c r="G472" i="1"/>
  <c r="V132" i="1"/>
  <c r="H472" i="1"/>
  <c r="V143" i="1"/>
  <c r="W147" i="1"/>
  <c r="W149" i="1" s="1"/>
  <c r="V150" i="1"/>
  <c r="W152" i="1"/>
  <c r="W154" i="1" s="1"/>
  <c r="W164" i="1"/>
  <c r="W181" i="1" s="1"/>
  <c r="V186" i="1"/>
  <c r="V187" i="1"/>
  <c r="V205" i="1"/>
  <c r="W190" i="1"/>
  <c r="W205" i="1" s="1"/>
  <c r="V225" i="1"/>
  <c r="V245" i="1"/>
  <c r="V244" i="1"/>
  <c r="V256" i="1"/>
  <c r="V261" i="1"/>
  <c r="W258" i="1"/>
  <c r="W260" i="1" s="1"/>
  <c r="L472" i="1"/>
  <c r="V272" i="1"/>
  <c r="V271" i="1"/>
  <c r="W292" i="1"/>
  <c r="V297" i="1"/>
  <c r="V452" i="1"/>
  <c r="S472" i="1"/>
  <c r="V456" i="1"/>
  <c r="W455" i="1"/>
  <c r="W456" i="1" s="1"/>
  <c r="V457" i="1"/>
  <c r="V460" i="1"/>
  <c r="W459" i="1"/>
  <c r="W460" i="1" s="1"/>
  <c r="V461" i="1"/>
  <c r="J472" i="1"/>
  <c r="R472" i="1"/>
  <c r="K472" i="1"/>
  <c r="V255" i="1"/>
  <c r="V266" i="1"/>
  <c r="M472" i="1"/>
  <c r="V293" i="1"/>
  <c r="V318" i="1"/>
  <c r="O472" i="1"/>
  <c r="V359" i="1"/>
  <c r="V363" i="1"/>
  <c r="W362" i="1"/>
  <c r="W363" i="1" s="1"/>
  <c r="V364" i="1"/>
  <c r="V369" i="1"/>
  <c r="W366" i="1"/>
  <c r="W369" i="1" s="1"/>
  <c r="V379" i="1"/>
  <c r="Q472" i="1"/>
  <c r="V416" i="1"/>
  <c r="V438" i="1"/>
  <c r="V443" i="1"/>
  <c r="W440" i="1"/>
  <c r="W442" i="1" s="1"/>
  <c r="V451" i="1"/>
  <c r="V336" i="1"/>
  <c r="V412" i="1"/>
  <c r="V465" i="1" l="1"/>
  <c r="W467" i="1"/>
  <c r="V462" i="1"/>
  <c r="V466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<sst xmlns="http://schemas.openxmlformats.org/spreadsheetml/2006/main" count="1664" uniqueCount="628">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</sst>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45190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298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298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0.45833333333333331</v>
      </c>
      <c r="O8" s="321"/>
      <c r="Q8" s="312"/>
      <c r="R8" s="323"/>
      <c r="S8" s="332"/>
      <c r="T8" s="333"/>
      <c r="Y8" s="52"/>
      <c r="Z8" s="52"/>
      <c r="AA8" s="52"/>
    </row>
    <row r="9" spans="1:28" s="298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298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299" t="s">
        <v>56</v>
      </c>
      <c r="S18" s="299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00"/>
      <c r="Y20" s="300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00"/>
      <c r="Y44" s="300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00"/>
      <c r="Y50" s="300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00"/>
      <c r="Y57" s="300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84">
        <v>4607091385687</v>
      </c>
      <c r="E65" s="328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84">
        <v>4680115882539</v>
      </c>
      <c r="E66" s="328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00"/>
      <c r="Y117" s="300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00"/>
      <c r="Y126" s="300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00"/>
      <c r="Y133" s="300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00"/>
      <c r="Y145" s="300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00"/>
      <c r="Y188" s="300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600</v>
      </c>
      <c r="V192" s="305">
        <f t="shared" si="10"/>
        <v>604.80000000000007</v>
      </c>
      <c r="W192" s="37">
        <f>IFERROR(IF(V192=0,"",ROUNDUP(V192/H192,0)*0.02175),"")</f>
        <v>1.218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55.55555555555555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56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1.218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600</v>
      </c>
      <c r="V206" s="306">
        <f>IFERROR(SUM(V190:V204),"0")</f>
        <v>604.80000000000007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400</v>
      </c>
      <c r="V213" s="305">
        <f>IFERROR(IF(U213="",0,CEILING((U213/$H213),1)*$H213),"")</f>
        <v>403.20000000000005</v>
      </c>
      <c r="W213" s="37">
        <f>IFERROR(IF(V213=0,"",ROUNDUP(V213/H213,0)*0.00753),"")</f>
        <v>0.72287999999999997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95.238095238095241</v>
      </c>
      <c r="V216" s="306">
        <f>IFERROR(V212/H212,"0")+IFERROR(V213/H213,"0")+IFERROR(V214/H214,"0")+IFERROR(V215/H215,"0")</f>
        <v>96</v>
      </c>
      <c r="W216" s="306">
        <f>IFERROR(IF(W212="",0,W212),"0")+IFERROR(IF(W213="",0,W213),"0")+IFERROR(IF(W214="",0,W214),"0")+IFERROR(IF(W215="",0,W215),"0")</f>
        <v>0.72287999999999997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400</v>
      </c>
      <c r="V217" s="306">
        <f>IFERROR(SUM(V212:V215),"0")</f>
        <v>403.20000000000005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00"/>
      <c r="Y246" s="300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84">
        <v>4607091387452</v>
      </c>
      <c r="E250" s="328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84">
        <v>4607091387452</v>
      </c>
      <c r="E251" s="328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529" t="s">
        <v>385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00"/>
      <c r="Y262" s="300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00"/>
      <c r="Y282" s="300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8400</v>
      </c>
      <c r="V285" s="305">
        <f t="shared" si="14"/>
        <v>8400</v>
      </c>
      <c r="W285" s="37">
        <f>IFERROR(IF(V285=0,"",ROUNDUP(V285/H285,0)*0.02175),"")</f>
        <v>12.18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1550</v>
      </c>
      <c r="V287" s="305">
        <f t="shared" si="14"/>
        <v>1560</v>
      </c>
      <c r="W287" s="37">
        <f>IFERROR(IF(V287=0,"",ROUNDUP(V287/H287,0)*0.02039),"")</f>
        <v>2.1205599999999998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663.33333333333337</v>
      </c>
      <c r="V292" s="306">
        <f>IFERROR(V284/H284,"0")+IFERROR(V285/H285,"0")+IFERROR(V286/H286,"0")+IFERROR(V287/H287,"0")+IFERROR(V288/H288,"0")+IFERROR(V289/H289,"0")+IFERROR(V290/H290,"0")+IFERROR(V291/H291,"0")</f>
        <v>664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14.300559999999999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9950</v>
      </c>
      <c r="V293" s="306">
        <f>IFERROR(SUM(V284:V291),"0")</f>
        <v>9960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00"/>
      <c r="Y307" s="300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78</v>
      </c>
      <c r="V321" s="305">
        <f>IFERROR(IF(U321="",0,CEILING((U321/$H321),1)*$H321),"")</f>
        <v>78</v>
      </c>
      <c r="W321" s="37">
        <f>IFERROR(IF(V321=0,"",ROUNDUP(V321/H321,0)*0.02175),"")</f>
        <v>0.21749999999999997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10</v>
      </c>
      <c r="V325" s="306">
        <f>IFERROR(V321/H321,"0")+IFERROR(V322/H322,"0")+IFERROR(V323/H323,"0")+IFERROR(V324/H324,"0")</f>
        <v>10</v>
      </c>
      <c r="W325" s="306">
        <f>IFERROR(IF(W321="",0,W321),"0")+IFERROR(IF(W322="",0,W322),"0")+IFERROR(IF(W323="",0,W323),"0")+IFERROR(IF(W324="",0,W324),"0")</f>
        <v>0.21749999999999997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78</v>
      </c>
      <c r="V326" s="306">
        <f>IFERROR(SUM(V321:V324),"0")</f>
        <v>78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00"/>
      <c r="Y332" s="300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00"/>
      <c r="Y375" s="300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00"/>
      <c r="Y400" s="300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600</v>
      </c>
      <c r="V414" s="305">
        <f>IFERROR(IF(U414="",0,CEILING((U414/$H414),1)*$H414),"")</f>
        <v>601.92000000000007</v>
      </c>
      <c r="W414" s="37">
        <f>IFERROR(IF(V414=0,"",ROUNDUP(V414/H414,0)*0.01196),"")</f>
        <v>1.36344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113.63636363636363</v>
      </c>
      <c r="V416" s="306">
        <f>IFERROR(V414/H414,"0")+IFERROR(V415/H415,"0")</f>
        <v>114.00000000000001</v>
      </c>
      <c r="W416" s="306">
        <f>IFERROR(IF(W414="",0,W414),"0")+IFERROR(IF(W415="",0,W415),"0")</f>
        <v>1.36344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600</v>
      </c>
      <c r="V417" s="306">
        <f>IFERROR(SUM(V414:V415),"0")</f>
        <v>601.92000000000007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00"/>
      <c r="Y433" s="300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8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89"/>
      <c r="M446" s="387" t="s">
        <v>64</v>
      </c>
      <c r="N446" s="340"/>
      <c r="O446" s="340"/>
      <c r="P446" s="340"/>
      <c r="Q446" s="340"/>
      <c r="R446" s="340"/>
      <c r="S446" s="341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2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83" t="s">
        <v>66</v>
      </c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2"/>
      <c r="N448" s="312"/>
      <c r="O448" s="312"/>
      <c r="P448" s="312"/>
      <c r="Q448" s="312"/>
      <c r="R448" s="312"/>
      <c r="S448" s="312"/>
      <c r="T448" s="312"/>
      <c r="U448" s="312"/>
      <c r="V448" s="312"/>
      <c r="W448" s="312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84">
        <v>4680115881068</v>
      </c>
      <c r="E449" s="328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62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6"/>
      <c r="O449" s="386"/>
      <c r="P449" s="386"/>
      <c r="Q449" s="328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84">
        <v>4680115881075</v>
      </c>
      <c r="E450" s="328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8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89"/>
      <c r="M451" s="387" t="s">
        <v>64</v>
      </c>
      <c r="N451" s="340"/>
      <c r="O451" s="340"/>
      <c r="P451" s="340"/>
      <c r="Q451" s="340"/>
      <c r="R451" s="340"/>
      <c r="S451" s="341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2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82" t="s">
        <v>592</v>
      </c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2"/>
      <c r="N453" s="312"/>
      <c r="O453" s="312"/>
      <c r="P453" s="312"/>
      <c r="Q453" s="312"/>
      <c r="R453" s="312"/>
      <c r="S453" s="312"/>
      <c r="T453" s="312"/>
      <c r="U453" s="312"/>
      <c r="V453" s="312"/>
      <c r="W453" s="312"/>
      <c r="X453" s="300"/>
      <c r="Y453" s="300"/>
    </row>
    <row r="454" spans="1:52" ht="14.25" customHeight="1" x14ac:dyDescent="0.25">
      <c r="A454" s="383" t="s">
        <v>59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84">
        <v>4680115880856</v>
      </c>
      <c r="E455" s="328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625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86"/>
      <c r="O455" s="386"/>
      <c r="P455" s="386"/>
      <c r="Q455" s="328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88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89"/>
      <c r="M456" s="387" t="s">
        <v>64</v>
      </c>
      <c r="N456" s="340"/>
      <c r="O456" s="340"/>
      <c r="P456" s="340"/>
      <c r="Q456" s="340"/>
      <c r="R456" s="340"/>
      <c r="S456" s="341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83" t="s">
        <v>66</v>
      </c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2"/>
      <c r="N458" s="312"/>
      <c r="O458" s="312"/>
      <c r="P458" s="312"/>
      <c r="Q458" s="312"/>
      <c r="R458" s="312"/>
      <c r="S458" s="312"/>
      <c r="T458" s="312"/>
      <c r="U458" s="312"/>
      <c r="V458" s="312"/>
      <c r="W458" s="312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84">
        <v>4680115880870</v>
      </c>
      <c r="E459" s="328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86"/>
      <c r="O459" s="386"/>
      <c r="P459" s="386"/>
      <c r="Q459" s="328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88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89"/>
      <c r="M460" s="387" t="s">
        <v>64</v>
      </c>
      <c r="N460" s="340"/>
      <c r="O460" s="340"/>
      <c r="P460" s="340"/>
      <c r="Q460" s="340"/>
      <c r="R460" s="340"/>
      <c r="S460" s="341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89"/>
      <c r="M461" s="387" t="s">
        <v>64</v>
      </c>
      <c r="N461" s="340"/>
      <c r="O461" s="340"/>
      <c r="P461" s="340"/>
      <c r="Q461" s="340"/>
      <c r="R461" s="340"/>
      <c r="S461" s="341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628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597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11628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11647.92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598</v>
      </c>
      <c r="N463" s="314"/>
      <c r="O463" s="314"/>
      <c r="P463" s="314"/>
      <c r="Q463" s="314"/>
      <c r="R463" s="314"/>
      <c r="S463" s="315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12044.37766233766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12065.16</v>
      </c>
      <c r="W463" s="38"/>
      <c r="X463" s="307"/>
      <c r="Y463" s="307"/>
    </row>
    <row r="464" spans="1:52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599</v>
      </c>
      <c r="N464" s="314"/>
      <c r="O464" s="314"/>
      <c r="P464" s="314"/>
      <c r="Q464" s="314"/>
      <c r="R464" s="314"/>
      <c r="S464" s="315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17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17</v>
      </c>
      <c r="W464" s="38"/>
      <c r="X464" s="307"/>
      <c r="Y464" s="307"/>
    </row>
    <row r="465" spans="1:28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23"/>
      <c r="M465" s="627" t="s">
        <v>601</v>
      </c>
      <c r="N465" s="314"/>
      <c r="O465" s="314"/>
      <c r="P465" s="314"/>
      <c r="Q465" s="314"/>
      <c r="R465" s="314"/>
      <c r="S465" s="315"/>
      <c r="T465" s="38" t="s">
        <v>63</v>
      </c>
      <c r="U465" s="306">
        <f>GrossWeightTotal+PalletQtyTotal*25</f>
        <v>12469.37766233766</v>
      </c>
      <c r="V465" s="306">
        <f>GrossWeightTotalR+PalletQtyTotalR*25</f>
        <v>12490.16</v>
      </c>
      <c r="W465" s="38"/>
      <c r="X465" s="307"/>
      <c r="Y465" s="307"/>
    </row>
    <row r="466" spans="1:28" x14ac:dyDescent="0.2">
      <c r="A466" s="312"/>
      <c r="B466" s="312"/>
      <c r="C466" s="312"/>
      <c r="D466" s="312"/>
      <c r="E466" s="312"/>
      <c r="F466" s="312"/>
      <c r="G466" s="312"/>
      <c r="H466" s="312"/>
      <c r="I466" s="312"/>
      <c r="J466" s="312"/>
      <c r="K466" s="312"/>
      <c r="L466" s="323"/>
      <c r="M466" s="627" t="s">
        <v>602</v>
      </c>
      <c r="N466" s="314"/>
      <c r="O466" s="314"/>
      <c r="P466" s="314"/>
      <c r="Q466" s="314"/>
      <c r="R466" s="314"/>
      <c r="S466" s="315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937.76334776334772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940</v>
      </c>
      <c r="W466" s="38"/>
      <c r="X466" s="307"/>
      <c r="Y466" s="307"/>
    </row>
    <row r="467" spans="1:28" ht="14.25" customHeight="1" x14ac:dyDescent="0.2">
      <c r="A467" s="312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23"/>
      <c r="M467" s="627" t="s">
        <v>603</v>
      </c>
      <c r="N467" s="314"/>
      <c r="O467" s="314"/>
      <c r="P467" s="314"/>
      <c r="Q467" s="314"/>
      <c r="R467" s="314"/>
      <c r="S467" s="315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17.822379999999999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629" t="s">
        <v>91</v>
      </c>
      <c r="D469" s="630"/>
      <c r="E469" s="630"/>
      <c r="F469" s="631"/>
      <c r="G469" s="629" t="s">
        <v>220</v>
      </c>
      <c r="H469" s="630"/>
      <c r="I469" s="630"/>
      <c r="J469" s="630"/>
      <c r="K469" s="630"/>
      <c r="L469" s="631"/>
      <c r="M469" s="629" t="s">
        <v>409</v>
      </c>
      <c r="N469" s="631"/>
      <c r="O469" s="629" t="s">
        <v>456</v>
      </c>
      <c r="P469" s="631"/>
      <c r="Q469" s="302" t="s">
        <v>534</v>
      </c>
      <c r="R469" s="629" t="s">
        <v>576</v>
      </c>
      <c r="S469" s="631"/>
      <c r="T469" s="1"/>
      <c r="Y469" s="53"/>
      <c r="AB469" s="1"/>
    </row>
    <row r="470" spans="1:28" ht="14.25" customHeight="1" thickTop="1" x14ac:dyDescent="0.2">
      <c r="A470" s="632" t="s">
        <v>606</v>
      </c>
      <c r="B470" s="629" t="s">
        <v>58</v>
      </c>
      <c r="C470" s="629" t="s">
        <v>92</v>
      </c>
      <c r="D470" s="629" t="s">
        <v>99</v>
      </c>
      <c r="E470" s="629" t="s">
        <v>91</v>
      </c>
      <c r="F470" s="629" t="s">
        <v>211</v>
      </c>
      <c r="G470" s="629" t="s">
        <v>221</v>
      </c>
      <c r="H470" s="629" t="s">
        <v>228</v>
      </c>
      <c r="I470" s="629" t="s">
        <v>245</v>
      </c>
      <c r="J470" s="629" t="s">
        <v>302</v>
      </c>
      <c r="K470" s="629" t="s">
        <v>378</v>
      </c>
      <c r="L470" s="629" t="s">
        <v>396</v>
      </c>
      <c r="M470" s="629" t="s">
        <v>410</v>
      </c>
      <c r="N470" s="629" t="s">
        <v>433</v>
      </c>
      <c r="O470" s="629" t="s">
        <v>457</v>
      </c>
      <c r="P470" s="629" t="s">
        <v>510</v>
      </c>
      <c r="Q470" s="629" t="s">
        <v>534</v>
      </c>
      <c r="R470" s="629" t="s">
        <v>577</v>
      </c>
      <c r="S470" s="629" t="s">
        <v>592</v>
      </c>
      <c r="T470" s="1"/>
      <c r="Y470" s="53"/>
      <c r="AB470" s="1"/>
    </row>
    <row r="471" spans="1:28" ht="13.5" customHeight="1" thickBot="1" x14ac:dyDescent="0.25">
      <c r="A471" s="633"/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0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1008.0000000000001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9960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78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601.92000000000007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2023-09-19T10:46:16Z</dcterms:modified>
</cp:coreProperties>
</file>