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7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2" i="1" s="1"/>
  <c r="M157" i="1"/>
  <c r="U155" i="1"/>
  <c r="U154" i="1"/>
  <c r="V153" i="1"/>
  <c r="W153" i="1" s="1"/>
  <c r="M153" i="1"/>
  <c r="V152" i="1"/>
  <c r="W152" i="1" s="1"/>
  <c r="W154" i="1" s="1"/>
  <c r="U150" i="1"/>
  <c r="U149" i="1"/>
  <c r="V148" i="1"/>
  <c r="W148" i="1" s="1"/>
  <c r="M148" i="1"/>
  <c r="V147" i="1"/>
  <c r="W147" i="1" s="1"/>
  <c r="W149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V119" i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6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F10" i="1"/>
  <c r="A9" i="1"/>
  <c r="A10" i="1" s="1"/>
  <c r="D7" i="1"/>
  <c r="N6" i="1"/>
  <c r="M2" i="1"/>
  <c r="F9" i="1" l="1"/>
  <c r="J9" i="1"/>
  <c r="W216" i="1"/>
  <c r="W389" i="1"/>
  <c r="W22" i="1"/>
  <c r="W23" i="1" s="1"/>
  <c r="W40" i="1"/>
  <c r="W41" i="1" s="1"/>
  <c r="V41" i="1"/>
  <c r="D469" i="1"/>
  <c r="E469" i="1"/>
  <c r="V123" i="1"/>
  <c r="W362" i="1"/>
  <c r="W363" i="1" s="1"/>
  <c r="V363" i="1"/>
  <c r="U462" i="1"/>
  <c r="W352" i="1"/>
  <c r="W32" i="1"/>
  <c r="W96" i="1"/>
  <c r="W205" i="1"/>
  <c r="V425" i="1"/>
  <c r="U459" i="1"/>
  <c r="V32" i="1"/>
  <c r="V85" i="1"/>
  <c r="V97" i="1"/>
  <c r="V108" i="1"/>
  <c r="W119" i="1"/>
  <c r="H469" i="1"/>
  <c r="V154" i="1"/>
  <c r="W164" i="1"/>
  <c r="V216" i="1"/>
  <c r="W228" i="1"/>
  <c r="W232" i="1" s="1"/>
  <c r="W300" i="1"/>
  <c r="W301" i="1" s="1"/>
  <c r="V301" i="1"/>
  <c r="W304" i="1"/>
  <c r="W305" i="1" s="1"/>
  <c r="V305" i="1"/>
  <c r="W419" i="1"/>
  <c r="W425" i="1" s="1"/>
  <c r="V442" i="1"/>
  <c r="W123" i="1"/>
  <c r="W181" i="1"/>
  <c r="V33" i="1"/>
  <c r="V37" i="1"/>
  <c r="V49" i="1"/>
  <c r="V55" i="1"/>
  <c r="V75" i="1"/>
  <c r="V84" i="1"/>
  <c r="V96" i="1"/>
  <c r="V107" i="1"/>
  <c r="V115" i="1"/>
  <c r="V124" i="1"/>
  <c r="V132" i="1"/>
  <c r="V143" i="1"/>
  <c r="V150" i="1"/>
  <c r="V155" i="1"/>
  <c r="V161" i="1"/>
  <c r="V182" i="1"/>
  <c r="V186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3" i="1"/>
  <c r="W310" i="1"/>
  <c r="V314" i="1"/>
  <c r="W322" i="1"/>
  <c r="W325" i="1" s="1"/>
  <c r="V326" i="1"/>
  <c r="V353" i="1"/>
  <c r="V360" i="1"/>
  <c r="W355" i="1"/>
  <c r="W359" i="1" s="1"/>
  <c r="V359" i="1"/>
  <c r="W367" i="1"/>
  <c r="W369" i="1" s="1"/>
  <c r="V369" i="1"/>
  <c r="V431" i="1"/>
  <c r="V438" i="1"/>
  <c r="W435" i="1"/>
  <c r="W437" i="1" s="1"/>
  <c r="V437" i="1"/>
  <c r="F469" i="1"/>
  <c r="N469" i="1"/>
  <c r="H9" i="1"/>
  <c r="V461" i="1"/>
  <c r="V460" i="1"/>
  <c r="U463" i="1"/>
  <c r="V24" i="1"/>
  <c r="W35" i="1"/>
  <c r="W37" i="1" s="1"/>
  <c r="C469" i="1"/>
  <c r="V48" i="1"/>
  <c r="W52" i="1"/>
  <c r="W55" i="1" s="1"/>
  <c r="V56" i="1"/>
  <c r="W59" i="1"/>
  <c r="W75" i="1" s="1"/>
  <c r="V76" i="1"/>
  <c r="W78" i="1"/>
  <c r="W84" i="1" s="1"/>
  <c r="W99" i="1"/>
  <c r="W107" i="1" s="1"/>
  <c r="W110" i="1"/>
  <c r="W115" i="1" s="1"/>
  <c r="W128" i="1"/>
  <c r="W131" i="1" s="1"/>
  <c r="V131" i="1"/>
  <c r="W135" i="1"/>
  <c r="W143" i="1" s="1"/>
  <c r="V144" i="1"/>
  <c r="I469" i="1"/>
  <c r="V149" i="1"/>
  <c r="W157" i="1"/>
  <c r="W161" i="1" s="1"/>
  <c r="W184" i="1"/>
  <c r="W186" i="1" s="1"/>
  <c r="V206" i="1"/>
  <c r="V205" i="1"/>
  <c r="V225" i="1"/>
  <c r="V238" i="1"/>
  <c r="V245" i="1"/>
  <c r="K469" i="1"/>
  <c r="V256" i="1"/>
  <c r="W248" i="1"/>
  <c r="W255" i="1" s="1"/>
  <c r="V260" i="1"/>
  <c r="V272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16" i="1"/>
  <c r="V453" i="1"/>
  <c r="S469" i="1"/>
  <c r="V457" i="1"/>
  <c r="W456" i="1"/>
  <c r="W457" i="1" s="1"/>
  <c r="V458" i="1"/>
  <c r="B469" i="1"/>
  <c r="J469" i="1"/>
  <c r="R469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W464" i="1" l="1"/>
  <c r="V463" i="1"/>
  <c r="V459" i="1"/>
  <c r="V462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<sst xmlns="http://schemas.openxmlformats.org/spreadsheetml/2006/main" count="1680" uniqueCount="645">
  <si>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</si>
  <si>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</si>
  <si>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</si>
  <si>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</si>
  <si>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</si>
  <si>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</si>
  <si>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</si>
  <si>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</si>
  <si>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</si>
  <si>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</si>
  <si>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</si>
  <si>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</si>
  <si>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</si>
  <si>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</si>
  <si>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</si>
  <si>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</si>
  <si>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</si>
  <si>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</si>
  <si>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</si>
  <si>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</si>
  <si>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</si>
  <si>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</si>
  <si>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</si>
  <si>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</si>
  <si>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</si>
  <si>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</si>
  <si>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</si>
  <si>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</si>
  <si>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</si>
  <si>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</si>
  <si>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</si>
  <si>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</si>
  <si>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</si>
  <si>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</si>
  <si>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</si>
  <si>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</si>
  <si>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</si>
  <si>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</si>
  <si>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</si>
  <si>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</si>
  <si>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</si>
  <si>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</si>
  <si>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</si>
  <si>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</si>
  <si>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</si>
  <si>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</si>
  <si>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</si>
  <si>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</si>
  <si>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</si>
  <si>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</si>
  <si>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</si>
  <si>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</si>
  <si>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</si>
  <si>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</si>
  <si>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</si>
  <si>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</si>
  <si>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</si>
  <si>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</si>
  <si>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</si>
  <si>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</si>
  <si>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</si>
  <si>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</si>
  <si>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</si>
  <si>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</si>
  <si>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</si>
  <si>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</si>
  <si>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</si>
  <si>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</si>
  <si>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</si>
  <si>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</si>
  <si>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</si>
  <si>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</si>
  <si>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</si>
  <si>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</si>
  <si>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</si>
  <si>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</si>
  <si>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</si>
  <si>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</si>
  <si>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</si>
  <si>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</si>
  <si>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</si>
  <si>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</si>
  <si>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</si>
  <si>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</si>
  <si>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</si>
  <si>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</si>
  <si>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</si>
  <si>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</si>
  <si>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</si>
  <si>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</si>
  <si>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</si>
  <si>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</si>
  <si>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</si>
  <si>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</si>
  <si>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</si>
  <si>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</si>
  <si>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</si>
  <si>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</si>
  <si>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</si>
  <si>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</si>
  <si>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</si>
  <si>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</si>
  <si>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</si>
  <si>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</si>
  <si>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</si>
  <si>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</si>
  <si>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</si>
  <si>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</si>
  <si>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</si>
  <si>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</si>
  <si>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</si>
  <si>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</si>
  <si>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</si>
  <si>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</si>
  <si>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</si>
  <si>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</si>
  <si>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</si>
  <si>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</si>
  <si>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</si>
  <si>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</si>
  <si>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</si>
  <si>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</si>
  <si>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</si>
  <si>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</si>
  <si>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</si>
  <si>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</si>
  <si>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</si>
  <si>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</si>
  <si>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</si>
  <si>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</si>
  <si>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</si>
  <si>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</si>
  <si>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</si>
  <si>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</si>
  <si>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</si>
  <si>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</si>
  <si>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</si>
  <si>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</si>
  <si>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</si>
  <si>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</si>
  <si>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</si>
  <si>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</si>
  <si>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</si>
  <si>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</si>
  <si>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</si>
  <si>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</si>
  <si>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</si>
  <si>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</si>
  <si>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</si>
  <si>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</si>
  <si>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</si>
  <si>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</si>
  <si>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</si>
  <si>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</si>
  <si>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</si>
  <si>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</si>
  <si>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</si>
  <si>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</si>
  <si>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</si>
  <si>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</si>
  <si>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</si>
  <si>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</si>
  <si>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</si>
  <si>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</si>
  <si>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</si>
  <si>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</si>
  <si>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</si>
  <si>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</si>
  <si>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</si>
  <si>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</si>
  <si>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</si>
  <si>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</si>
  <si>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</si>
  <si>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</si>
  <si>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</si>
  <si>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</si>
  <si>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</si>
  <si>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</si>
  <si>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</si>
  <si>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</si>
  <si>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</si>
  <si>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</si>
  <si>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</si>
  <si>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</si>
  <si>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</si>
  <si>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</si>
  <si>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</si>
  <si>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</si>
  <si>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</si>
  <si>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</si>
  <si>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</si>
  <si>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</si>
  <si>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</si>
  <si>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</si>
  <si>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</si>
  <si>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</si>
  <si>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</si>
  <si>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</si>
  <si>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</si>
  <si>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</si>
  <si>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</si>
  <si>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</si>
  <si>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</si>
  <si>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</si>
  <si>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</si>
  <si>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</si>
  <si>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</si>
  <si>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</si>
  <si>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</si>
  <si>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</si>
  <si>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</si>
  <si>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</si>
  <si>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</si>
  <si>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</si>
  <si>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</si>
  <si>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</si>
  <si>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</si>
  <si>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</si>
  <si>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</si>
  <si>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</si>
  <si>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</si>
  <si>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</si>
  <si>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</si>
  <si>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</si>
  <si>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</si>
  <si>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</si>
  <si>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</si>
  <si>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</si>
  <si>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</si>
  <si>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</si>
  <si>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</si>
  <si>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</si>
  <si>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</si>
  <si>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</si>
  <si>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</si>
  <si>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</si>
  <si>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</si>
  <si>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</si>
  <si>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</si>
  <si>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</si>
  <si>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</si>
  <si>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</si>
  <si>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</si>
  <si>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</si>
  <si>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</si>
  <si>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</si>
  <si>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</si>
  <si>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</si>
  <si>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</si>
  <si>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</si>
  <si>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</si>
  <si>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</si>
  <si>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</si>
  <si>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</si>
  <si>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</si>
  <si>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</si>
  <si>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</si>
  <si>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</si>
  <si>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</si>
  <si>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</si>
  <si>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</si>
  <si>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</si>
  <si>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</si>
  <si>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</si>
  <si>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</si>
  <si>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</si>
  <si>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</si>
  <si>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</si>
  <si>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</si>
  <si>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</si>
  <si>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</si>
  <si>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</si>
  <si>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</si>
  <si>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</si>
  <si>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</si>
  <si>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</si>
  <si>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</si>
  <si>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</si>
  <si>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</si>
  <si>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</si>
  <si>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</si>
  <si>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</si>
  <si>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</si>
  <si>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</si>
  <si>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</si>
  <si>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</si>
  <si>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</si>
  <si>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</si>
  <si>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</si>
  <si>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</si>
  <si>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</si>
  <si>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</si>
  <si>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</si>
  <si>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</si>
  <si>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</si>
  <si>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</si>
  <si>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</si>
  <si>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</si>
  <si>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</si>
  <si>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</si>
  <si>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</si>
  <si>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</si>
  <si>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</si>
  <si>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</si>
  <si>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</si>
  <si>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</si>
  <si>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</si>
  <si>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</si>
  <si>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</si>
  <si>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</si>
  <si>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</si>
  <si>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</si>
  <si>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</si>
  <si>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</si>
  <si>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</si>
  <si>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</si>
  <si>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</si>
  <si>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</si>
  <si>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</si>
  <si>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</si>
  <si>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</si>
  <si>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</si>
  <si>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</si>
  <si>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</si>
  <si>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</si>
  <si>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</si>
  <si>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</si>
  <si>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</si>
  <si>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</si>
  <si>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</si>
  <si>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</si>
  <si>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</si>
  <si>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</si>
  <si>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</si>
  <si>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</si>
  <si>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</si>
  <si>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</si>
  <si>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</si>
  <si>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</si>
  <si>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</si>
  <si>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</si>
  <si>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</si>
  <si>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</si>
  <si>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</si>
  <si>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</si>
  <si>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</si>
  <si>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</si>
  <si>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</si>
  <si>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</si>
  <si>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</si>
  <si>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</si>
  <si>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</si>
  <si>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</si>
  <si>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</si>
  <si>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</si>
  <si>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</si>
  <si>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</si>
  <si>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</si>
  <si>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</si>
  <si>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</si>
  <si>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</si>
  <si>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</si>
  <si>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</si>
  <si>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</si>
  <si>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</si>
  <si>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</si>
  <si>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</si>
  <si>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</si>
  <si>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</si>
  <si>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</si>
  <si>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</si>
  <si>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</si>
  <si>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</si>
  <si>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</si>
  <si>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</si>
  <si>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</si>
  <si>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</si>
  <si>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</si>
  <si>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</si>
  <si>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</si>
  <si>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</si>
  <si>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</si>
  <si>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</si>
  <si>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</si>
  <si>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</si>
  <si>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</si>
  <si>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</si>
  <si>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</si>
  <si>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</si>
  <si>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</si>
  <si>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</si>
  <si>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</si>
  <si>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</si>
  <si>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</si>
  <si>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</si>
  <si>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</si>
  <si>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</si>
  <si>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</si>
  <si>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</si>
  <si>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</si>
  <si>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</si>
  <si>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</si>
  <si>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</si>
  <si>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</si>
  <si>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</si>
  <si>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</si>
  <si>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</si>
  <si>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</si>
  <si>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</si>
  <si>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</si>
  <si>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</si>
  <si>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</si>
  <si>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</si>
  <si>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</si>
  <si>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</si>
  <si>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</si>
  <si>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</si>
  <si>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</si>
  <si>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</si>
  <si>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</si>
  <si>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</si>
  <si>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</si>
  <si>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</si>
  <si>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</si>
  <si>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</si>
  <si>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</si>
  <si>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</si>
  <si>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</si>
  <si>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</si>
  <si>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</si>
  <si>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</si>
  <si>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</si>
  <si>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</si>
  <si>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</si>
  <si>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</si>
  <si>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</si>
  <si>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</si>
  <si>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</si>
  <si>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</si>
  <si>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</si>
  <si>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</si>
  <si>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</si>
  <si>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</si>
  <si>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</si>
  <si>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</si>
  <si>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</si>
  <si>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</si>
  <si>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</si>
  <si>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</si>
  <si>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</si>
  <si>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</si>
  <si>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</si>
  <si>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</si>
  <si>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</si>
  <si>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</si>
  <si>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</si>
  <si>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</si>
  <si>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</si>
  <si>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</si>
  <si>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</si>
  <si>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</si>
  <si>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</si>
  <si>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</si>
  <si>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</si>
  <si>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</si>
  <si>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</si>
  <si>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</si>
  <si>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</si>
  <si>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</si>
  <si>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</si>
  <si>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</si>
  <si>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</si>
  <si>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</si>
  <si>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</si>
  <si>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</si>
  <si>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</si>
  <si>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</si>
  <si>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</si>
  <si>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</si>
  <si>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</si>
  <si>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</si>
  <si>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</si>
  <si>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</si>
  <si>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</si>
  <si>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</si>
  <si>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</si>
  <si>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</si>
  <si>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</si>
  <si>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</si>
  <si>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</si>
  <si>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</si>
  <si>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</si>
  <si>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</si>
  <si>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</si>
  <si>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</si>
  <si>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</si>
  <si>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</si>
  <si>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</si>
  <si>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</si>
  <si>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</si>
  <si>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</si>
  <si>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</si>
  <si>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</si>
  <si>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</si>
  <si>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</si>
  <si>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</si>
  <si>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</si>
  <si>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</si>
  <si>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</si>
  <si>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</si>
  <si>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</si>
  <si>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</si>
  <si>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</si>
  <si>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</si>
  <si>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</si>
  <si>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</si>
  <si>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</si>
  <si>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</si>
  <si>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</si>
  <si>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</si>
  <si>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</si>
  <si>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</si>
  <si>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</si>
  <si>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</si>
  <si>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</si>
  <si>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</si>
  <si>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</si>
  <si>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</si>
  <si>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</si>
  <si>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</si>
  <si>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</si>
  <si>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</si>
  <si>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</si>
  <si>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</si>
  <si>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</si>
  <si>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</si>
  <si>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</si>
  <si>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</si>
  <si>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</si>
  <si>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</si>
  <si>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</si>
  <si>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</si>
  <si>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</si>
  <si>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</si>
  <si>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</si>
  <si>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</si>
  <si>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</si>
  <si>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</si>
  <si>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</si>
  <si>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</si>
  <si>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</si>
  <si>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</si>
  <si>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</si>
  <si>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</si>
  <si>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</si>
  <si>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</si>
  <si>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</si>
  <si>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</si>
  <si>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</si>
  <si>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</si>
  <si>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</si>
  <si>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</si>
  <si>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</si>
  <si>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</si>
  <si>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</si>
  <si>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</si>
  <si>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</si>
  <si>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</si>
  <si>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</si>
  <si>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</si>
  <si>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</si>
  <si>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</si>
  <si>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</si>
  <si>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</si>
  <si>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</si>
  <si>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</si>
  <si>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</si>
  <si>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</si>
  <si>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</si>
  <si>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</si>
  <si>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</si>
  <si>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</si>
  <si>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</si>
  <si>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</si>
  <si>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</si>
  <si>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</si>
  <si>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</si>
  <si>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</si>
  <si>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</si>
  <si>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</si>
  <si>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</si>
  <si>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</si>
  <si>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</si>
  <si>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</si>
  <si>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</si>
  <si>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</si>
  <si>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</si>
  <si>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</si>
  <si>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</si>
  <si>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</si>
  <si>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</si>
  <si>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</si>
  <si>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</si>
  <si>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</si>
  <si>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</si>
  <si>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</si>
  <si>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</si>
  <si>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</si>
  <si>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</si>
  <si>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</si>
  <si>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</si>
  <si>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</si>
  <si>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</si>
  <si>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</si>
  <si>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</si>
  <si>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</si>
  <si>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</si>
  <si>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</si>
  <si>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</si>
  <si>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</si>
  <si>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</si>
  <si>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</si>
  <si>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</si>
  <si>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</si>
  <si>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</si>
  <si>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</si>
  <si>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</si>
  <si>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</si>
  <si>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</si>
  <si>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</si>
  <si>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</si>
  <si>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</si>
  <si>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</si>
  <si>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</si>
  <si>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</si>
  <si>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</si>
  <si>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</si>
  <si>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</si>
  <si>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</si>
  <si>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</si>
  <si>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</si>
  <si>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</si>
  <si>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</si>
  <si>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</si>
  <si>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ростов2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</si>
</sst>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 t="s">
        <v>644</v>
      </c>
      <c r="I5" s="632"/>
      <c r="J5" s="632"/>
      <c r="K5" s="630"/>
      <c r="M5" s="25" t="s">
        <v>10</v>
      </c>
      <c r="N5" s="625">
        <v>45190</v>
      </c>
      <c r="O5" s="603"/>
      <c r="Q5" s="633" t="s">
        <v>11</v>
      </c>
      <c r="R5" s="328"/>
      <c r="S5" s="634" t="s">
        <v>12</v>
      </c>
      <c r="T5" s="603"/>
      <c r="Y5" s="52"/>
      <c r="Z5" s="52"/>
      <c r="AA5" s="52"/>
    </row>
    <row r="6" spans="1:28" s="302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Четверг</v>
      </c>
      <c r="O6" s="315"/>
      <c r="Q6" s="612" t="s">
        <v>16</v>
      </c>
      <c r="R6" s="328"/>
      <c r="S6" s="613" t="s">
        <v>17</v>
      </c>
      <c r="T6" s="605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22"/>
      <c r="R7" s="328"/>
      <c r="S7" s="614"/>
      <c r="T7" s="615"/>
      <c r="Y7" s="52"/>
      <c r="Z7" s="52"/>
      <c r="AA7" s="52"/>
    </row>
    <row r="8" spans="1:28" s="302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0.625</v>
      </c>
      <c r="O8" s="603"/>
      <c r="Q8" s="322"/>
      <c r="R8" s="328"/>
      <c r="S8" s="614"/>
      <c r="T8" s="615"/>
      <c r="Y8" s="52"/>
      <c r="Z8" s="52"/>
      <c r="AA8" s="52"/>
    </row>
    <row r="9" spans="1:28" s="302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22"/>
      <c r="R9" s="328"/>
      <c r="S9" s="616"/>
      <c r="T9" s="617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5" t="s">
        <v>29</v>
      </c>
      <c r="N12" s="606"/>
      <c r="O12" s="607"/>
      <c r="P12" s="24"/>
      <c r="R12" s="25"/>
      <c r="S12" s="589"/>
      <c r="T12" s="322"/>
      <c r="Y12" s="52"/>
      <c r="Z12" s="52"/>
      <c r="AA12" s="52"/>
    </row>
    <row r="13" spans="1:28" s="302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301" t="s">
        <v>56</v>
      </c>
      <c r="S18" s="301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299"/>
      <c r="Y20" s="299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4">
        <v>4607091389258</v>
      </c>
      <c r="E22" s="315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4">
        <v>4607091383881</v>
      </c>
      <c r="E26" s="315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4">
        <v>4607091388237</v>
      </c>
      <c r="E27" s="315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4">
        <v>4607091383935</v>
      </c>
      <c r="E28" s="315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4">
        <v>4680115881853</v>
      </c>
      <c r="E29" s="315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4">
        <v>4607091383911</v>
      </c>
      <c r="E30" s="315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4">
        <v>4607091388244</v>
      </c>
      <c r="E31" s="315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4">
        <v>4607091388503</v>
      </c>
      <c r="E35" s="315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4">
        <v>4680115880139</v>
      </c>
      <c r="E36" s="315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4">
        <v>4607091388282</v>
      </c>
      <c r="E40" s="315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299"/>
      <c r="Y44" s="299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4">
        <v>4680115881440</v>
      </c>
      <c r="E46" s="315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4">
        <v>4680115881433</v>
      </c>
      <c r="E47" s="315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299"/>
      <c r="Y50" s="299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4">
        <v>4680115881426</v>
      </c>
      <c r="E52" s="315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4">
        <v>4680115881419</v>
      </c>
      <c r="E53" s="315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4">
        <v>4680115881525</v>
      </c>
      <c r="E54" s="315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17"/>
      <c r="O54" s="317"/>
      <c r="P54" s="317"/>
      <c r="Q54" s="315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299"/>
      <c r="Y57" s="299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4">
        <v>4607091382945</v>
      </c>
      <c r="E59" s="315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17"/>
      <c r="O59" s="317"/>
      <c r="P59" s="317"/>
      <c r="Q59" s="315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4">
        <v>4607091385670</v>
      </c>
      <c r="E60" s="315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4">
        <v>4680115881327</v>
      </c>
      <c r="E61" s="315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14">
        <v>4607091388312</v>
      </c>
      <c r="E62" s="315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14">
        <v>4680115882133</v>
      </c>
      <c r="E63" s="315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14">
        <v>4607091382952</v>
      </c>
      <c r="E64" s="315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14">
        <v>4680115882539</v>
      </c>
      <c r="E65" s="315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14">
        <v>4607091385687</v>
      </c>
      <c r="E66" s="315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14">
        <v>4607091384604</v>
      </c>
      <c r="E67" s="315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14">
        <v>4680115880283</v>
      </c>
      <c r="E68" s="315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14">
        <v>4680115881518</v>
      </c>
      <c r="E69" s="315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14">
        <v>4680115881303</v>
      </c>
      <c r="E70" s="315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14">
        <v>4607091388466</v>
      </c>
      <c r="E71" s="315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14">
        <v>4680115880269</v>
      </c>
      <c r="E72" s="315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14">
        <v>4680115880429</v>
      </c>
      <c r="E73" s="315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14">
        <v>4680115881457</v>
      </c>
      <c r="E74" s="315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14">
        <v>4607091384789</v>
      </c>
      <c r="E78" s="315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17"/>
      <c r="O78" s="317"/>
      <c r="P78" s="317"/>
      <c r="Q78" s="315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14">
        <v>4680115881488</v>
      </c>
      <c r="E79" s="315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14">
        <v>4607091384765</v>
      </c>
      <c r="E80" s="315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17"/>
      <c r="O80" s="317"/>
      <c r="P80" s="317"/>
      <c r="Q80" s="315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14">
        <v>4680115882775</v>
      </c>
      <c r="E81" s="315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17"/>
      <c r="O81" s="317"/>
      <c r="P81" s="317"/>
      <c r="Q81" s="315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14">
        <v>4680115880658</v>
      </c>
      <c r="E82" s="315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14">
        <v>4607091381962</v>
      </c>
      <c r="E83" s="315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14">
        <v>4607091387667</v>
      </c>
      <c r="E87" s="315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14">
        <v>4607091387636</v>
      </c>
      <c r="E88" s="315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14">
        <v>4607091384727</v>
      </c>
      <c r="E89" s="315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14">
        <v>4607091386745</v>
      </c>
      <c r="E90" s="315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14">
        <v>4607091382426</v>
      </c>
      <c r="E91" s="315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14">
        <v>4607091386547</v>
      </c>
      <c r="E92" s="315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14">
        <v>4607091384703</v>
      </c>
      <c r="E93" s="315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14">
        <v>4607091384734</v>
      </c>
      <c r="E94" s="315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14">
        <v>4607091382464</v>
      </c>
      <c r="E95" s="315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14">
        <v>4680115882645</v>
      </c>
      <c r="E99" s="315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17"/>
      <c r="O99" s="317"/>
      <c r="P99" s="317"/>
      <c r="Q99" s="315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14">
        <v>4607091386967</v>
      </c>
      <c r="E100" s="315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17"/>
      <c r="O100" s="317"/>
      <c r="P100" s="317"/>
      <c r="Q100" s="315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14">
        <v>4607091385304</v>
      </c>
      <c r="E101" s="315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14">
        <v>4607091386264</v>
      </c>
      <c r="E102" s="315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14">
        <v>4607091385731</v>
      </c>
      <c r="E103" s="315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17"/>
      <c r="O103" s="317"/>
      <c r="P103" s="317"/>
      <c r="Q103" s="315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14">
        <v>4680115880214</v>
      </c>
      <c r="E104" s="315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17"/>
      <c r="O104" s="317"/>
      <c r="P104" s="317"/>
      <c r="Q104" s="315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14">
        <v>4680115880894</v>
      </c>
      <c r="E105" s="315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17"/>
      <c r="O105" s="317"/>
      <c r="P105" s="317"/>
      <c r="Q105" s="315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14">
        <v>4607091385427</v>
      </c>
      <c r="E106" s="315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14">
        <v>4680115882652</v>
      </c>
      <c r="E110" s="315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17"/>
      <c r="O110" s="317"/>
      <c r="P110" s="317"/>
      <c r="Q110" s="315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14">
        <v>4607091383065</v>
      </c>
      <c r="E111" s="315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14">
        <v>4680115881532</v>
      </c>
      <c r="E112" s="315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14">
        <v>4680115880238</v>
      </c>
      <c r="E113" s="315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14">
        <v>4680115881464</v>
      </c>
      <c r="E114" s="315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17"/>
      <c r="O114" s="317"/>
      <c r="P114" s="317"/>
      <c r="Q114" s="315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299"/>
      <c r="Y117" s="299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14">
        <v>4607091385168</v>
      </c>
      <c r="E119" s="315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14">
        <v>4607091383256</v>
      </c>
      <c r="E120" s="315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14">
        <v>4607091385748</v>
      </c>
      <c r="E121" s="315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14">
        <v>4607091384581</v>
      </c>
      <c r="E122" s="315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299"/>
      <c r="Y126" s="299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14">
        <v>4607091383423</v>
      </c>
      <c r="E128" s="315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14">
        <v>4607091381405</v>
      </c>
      <c r="E129" s="315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14">
        <v>4607091386516</v>
      </c>
      <c r="E130" s="315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299"/>
      <c r="Y133" s="299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14">
        <v>4680115880993</v>
      </c>
      <c r="E135" s="315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5"/>
      <c r="S135" s="35"/>
      <c r="T135" s="36" t="s">
        <v>63</v>
      </c>
      <c r="U135" s="304">
        <v>50</v>
      </c>
      <c r="V135" s="305">
        <f t="shared" ref="V135:V142" si="7">IFERROR(IF(U135="",0,CEILING((U135/$H135),1)*$H135),"")</f>
        <v>50.400000000000006</v>
      </c>
      <c r="W135" s="37">
        <f>IFERROR(IF(V135=0,"",ROUNDUP(V135/H135,0)*0.00753),"")</f>
        <v>9.0359999999999996E-2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14">
        <v>4680115881761</v>
      </c>
      <c r="E136" s="315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14">
        <v>4680115881563</v>
      </c>
      <c r="E137" s="315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5"/>
      <c r="S137" s="35"/>
      <c r="T137" s="36" t="s">
        <v>63</v>
      </c>
      <c r="U137" s="304">
        <v>50</v>
      </c>
      <c r="V137" s="305">
        <f t="shared" si="7"/>
        <v>50.400000000000006</v>
      </c>
      <c r="W137" s="37">
        <f>IFERROR(IF(V137=0,"",ROUNDUP(V137/H137,0)*0.00753),"")</f>
        <v>9.0359999999999996E-2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14">
        <v>4680115880986</v>
      </c>
      <c r="E138" s="315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14">
        <v>4680115880207</v>
      </c>
      <c r="E139" s="315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14">
        <v>4680115881785</v>
      </c>
      <c r="E140" s="315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14">
        <v>4680115881679</v>
      </c>
      <c r="E141" s="315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14">
        <v>4680115880191</v>
      </c>
      <c r="E142" s="315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23.80952380952381</v>
      </c>
      <c r="V143" s="306">
        <f>IFERROR(V135/H135,"0")+IFERROR(V136/H136,"0")+IFERROR(V137/H137,"0")+IFERROR(V138/H138,"0")+IFERROR(V139/H139,"0")+IFERROR(V140/H140,"0")+IFERROR(V141/H141,"0")+IFERROR(V142/H142,"0")</f>
        <v>24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0.18071999999999999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8" t="s">
        <v>63</v>
      </c>
      <c r="U144" s="306">
        <f>IFERROR(SUM(U135:U142),"0")</f>
        <v>100</v>
      </c>
      <c r="V144" s="306">
        <f>IFERROR(SUM(V135:V142),"0")</f>
        <v>100.80000000000001</v>
      </c>
      <c r="W144" s="38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299"/>
      <c r="Y145" s="299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14">
        <v>4680115881402</v>
      </c>
      <c r="E147" s="315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14">
        <v>4680115881396</v>
      </c>
      <c r="E148" s="315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14">
        <v>4680115882935</v>
      </c>
      <c r="E152" s="315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17"/>
      <c r="O152" s="317"/>
      <c r="P152" s="317"/>
      <c r="Q152" s="315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14">
        <v>4680115880764</v>
      </c>
      <c r="E153" s="315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14">
        <v>4680115882683</v>
      </c>
      <c r="E157" s="315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14">
        <v>4680115882690</v>
      </c>
      <c r="E158" s="315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14">
        <v>4680115882669</v>
      </c>
      <c r="E159" s="315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14">
        <v>4680115882676</v>
      </c>
      <c r="E160" s="315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14">
        <v>4680115881556</v>
      </c>
      <c r="E164" s="315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14">
        <v>4680115880573</v>
      </c>
      <c r="E165" s="315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17"/>
      <c r="O165" s="317"/>
      <c r="P165" s="317"/>
      <c r="Q165" s="315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14">
        <v>4680115881594</v>
      </c>
      <c r="E166" s="315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14">
        <v>4680115881587</v>
      </c>
      <c r="E167" s="315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14">
        <v>4680115880962</v>
      </c>
      <c r="E168" s="315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14">
        <v>4680115881617</v>
      </c>
      <c r="E169" s="315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14">
        <v>4680115881228</v>
      </c>
      <c r="E170" s="315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14">
        <v>4680115881037</v>
      </c>
      <c r="E171" s="315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14">
        <v>4680115881211</v>
      </c>
      <c r="E172" s="315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14">
        <v>4680115881020</v>
      </c>
      <c r="E173" s="315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14">
        <v>4680115882195</v>
      </c>
      <c r="E174" s="315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14">
        <v>4680115882607</v>
      </c>
      <c r="E175" s="315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14">
        <v>4680115880092</v>
      </c>
      <c r="E176" s="315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14">
        <v>4680115880221</v>
      </c>
      <c r="E177" s="315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14">
        <v>4680115882942</v>
      </c>
      <c r="E178" s="315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14">
        <v>4680115880504</v>
      </c>
      <c r="E179" s="315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14">
        <v>4680115882164</v>
      </c>
      <c r="E180" s="315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14">
        <v>4680115880801</v>
      </c>
      <c r="E184" s="315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14">
        <v>4680115880818</v>
      </c>
      <c r="E185" s="315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299"/>
      <c r="Y188" s="299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14">
        <v>4607091387445</v>
      </c>
      <c r="E190" s="315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14">
        <v>4607091386004</v>
      </c>
      <c r="E191" s="315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14">
        <v>4607091386004</v>
      </c>
      <c r="E192" s="315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14">
        <v>4607091386073</v>
      </c>
      <c r="E193" s="315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14">
        <v>4607091387322</v>
      </c>
      <c r="E194" s="315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14">
        <v>4607091387322</v>
      </c>
      <c r="E195" s="315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14">
        <v>4607091387377</v>
      </c>
      <c r="E196" s="315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5"/>
      <c r="S196" s="35"/>
      <c r="T196" s="36" t="s">
        <v>63</v>
      </c>
      <c r="U196" s="304">
        <v>40</v>
      </c>
      <c r="V196" s="305">
        <f t="shared" si="10"/>
        <v>43.2</v>
      </c>
      <c r="W196" s="37">
        <f>IFERROR(IF(V196=0,"",ROUNDUP(V196/H196,0)*0.02175),"")</f>
        <v>8.6999999999999994E-2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14">
        <v>4607091387353</v>
      </c>
      <c r="E197" s="315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14">
        <v>4607091386011</v>
      </c>
      <c r="E198" s="315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14">
        <v>4607091387308</v>
      </c>
      <c r="E199" s="315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14">
        <v>4607091387339</v>
      </c>
      <c r="E200" s="315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14">
        <v>4680115882638</v>
      </c>
      <c r="E201" s="315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14">
        <v>4680115881938</v>
      </c>
      <c r="E202" s="315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14">
        <v>4607091387346</v>
      </c>
      <c r="E203" s="315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14">
        <v>4607091389807</v>
      </c>
      <c r="E204" s="315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3.7037037037037033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4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8.6999999999999994E-2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8" t="s">
        <v>63</v>
      </c>
      <c r="U206" s="306">
        <f>IFERROR(SUM(U190:U204),"0")</f>
        <v>40</v>
      </c>
      <c r="V206" s="306">
        <f>IFERROR(SUM(V190:V204),"0")</f>
        <v>43.2</v>
      </c>
      <c r="W206" s="38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14">
        <v>4680115881914</v>
      </c>
      <c r="E208" s="315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14">
        <v>4607091387193</v>
      </c>
      <c r="E212" s="315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14">
        <v>4607091387230</v>
      </c>
      <c r="E213" s="315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14">
        <v>4607091387285</v>
      </c>
      <c r="E214" s="315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14">
        <v>4607091389845</v>
      </c>
      <c r="E215" s="315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14">
        <v>4607091387766</v>
      </c>
      <c r="E219" s="315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14">
        <v>4607091387957</v>
      </c>
      <c r="E220" s="315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14">
        <v>4607091387964</v>
      </c>
      <c r="E221" s="315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14">
        <v>4607091381672</v>
      </c>
      <c r="E222" s="315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14">
        <v>4607091387537</v>
      </c>
      <c r="E223" s="315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14">
        <v>4607091387513</v>
      </c>
      <c r="E224" s="315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14">
        <v>4607091380880</v>
      </c>
      <c r="E228" s="315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14">
        <v>4607091384482</v>
      </c>
      <c r="E229" s="315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14">
        <v>4607091380897</v>
      </c>
      <c r="E230" s="315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14">
        <v>4680115880368</v>
      </c>
      <c r="E231" s="315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14">
        <v>4607091388374</v>
      </c>
      <c r="E235" s="315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17"/>
      <c r="O235" s="317"/>
      <c r="P235" s="317"/>
      <c r="Q235" s="315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14">
        <v>4607091388381</v>
      </c>
      <c r="E236" s="315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17"/>
      <c r="O236" s="317"/>
      <c r="P236" s="317"/>
      <c r="Q236" s="315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14">
        <v>4607091388404</v>
      </c>
      <c r="E237" s="315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14">
        <v>4680115881808</v>
      </c>
      <c r="E241" s="315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14">
        <v>4680115881822</v>
      </c>
      <c r="E242" s="315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14">
        <v>4680115880016</v>
      </c>
      <c r="E243" s="315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299"/>
      <c r="Y246" s="299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14">
        <v>4607091387421</v>
      </c>
      <c r="E248" s="315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14">
        <v>4607091387421</v>
      </c>
      <c r="E249" s="315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14">
        <v>4607091387452</v>
      </c>
      <c r="E250" s="315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431" t="s">
        <v>384</v>
      </c>
      <c r="N250" s="317"/>
      <c r="O250" s="317"/>
      <c r="P250" s="317"/>
      <c r="Q250" s="315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14">
        <v>4607091387452</v>
      </c>
      <c r="E251" s="315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14">
        <v>4607091385984</v>
      </c>
      <c r="E252" s="315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14">
        <v>4607091387438</v>
      </c>
      <c r="E253" s="315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14">
        <v>4607091387469</v>
      </c>
      <c r="E254" s="315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14">
        <v>4607091387292</v>
      </c>
      <c r="E258" s="315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14">
        <v>4607091387315</v>
      </c>
      <c r="E259" s="315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299"/>
      <c r="Y262" s="299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14">
        <v>4607091383836</v>
      </c>
      <c r="E264" s="315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14">
        <v>4607091387919</v>
      </c>
      <c r="E268" s="315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14">
        <v>4607091383942</v>
      </c>
      <c r="E269" s="315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14">
        <v>4607091383959</v>
      </c>
      <c r="E270" s="315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14">
        <v>4607091388831</v>
      </c>
      <c r="E274" s="315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14">
        <v>4607091383102</v>
      </c>
      <c r="E278" s="315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299"/>
      <c r="Y282" s="299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14">
        <v>4607091383997</v>
      </c>
      <c r="E284" s="315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14">
        <v>4607091383997</v>
      </c>
      <c r="E285" s="315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14">
        <v>4607091384130</v>
      </c>
      <c r="E286" s="315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5"/>
      <c r="S286" s="35"/>
      <c r="T286" s="36" t="s">
        <v>63</v>
      </c>
      <c r="U286" s="304">
        <v>30</v>
      </c>
      <c r="V286" s="305">
        <f t="shared" si="14"/>
        <v>30</v>
      </c>
      <c r="W286" s="37">
        <f>IFERROR(IF(V286=0,"",ROUNDUP(V286/H286,0)*0.02175),"")</f>
        <v>4.3499999999999997E-2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14">
        <v>4607091384130</v>
      </c>
      <c r="E287" s="315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14">
        <v>4607091384147</v>
      </c>
      <c r="E288" s="315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14">
        <v>4607091384147</v>
      </c>
      <c r="E289" s="315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17"/>
      <c r="O289" s="317"/>
      <c r="P289" s="317"/>
      <c r="Q289" s="315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14">
        <v>4607091384154</v>
      </c>
      <c r="E290" s="315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14">
        <v>4607091384161</v>
      </c>
      <c r="E291" s="315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</v>
      </c>
      <c r="V292" s="306">
        <f>IFERROR(V284/H284,"0")+IFERROR(V285/H285,"0")+IFERROR(V286/H286,"0")+IFERROR(V287/H287,"0")+IFERROR(V288/H288,"0")+IFERROR(V289/H289,"0")+IFERROR(V290/H290,"0")+IFERROR(V291/H291,"0")</f>
        <v>2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4.3499999999999997E-2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8" t="s">
        <v>63</v>
      </c>
      <c r="U293" s="306">
        <f>IFERROR(SUM(U284:U291),"0")</f>
        <v>30</v>
      </c>
      <c r="V293" s="306">
        <f>IFERROR(SUM(V284:V291),"0")</f>
        <v>30</v>
      </c>
      <c r="W293" s="38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14">
        <v>4607091383980</v>
      </c>
      <c r="E295" s="315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14">
        <v>4607091384178</v>
      </c>
      <c r="E296" s="315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14">
        <v>4607091384260</v>
      </c>
      <c r="E300" s="315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14">
        <v>4607091384673</v>
      </c>
      <c r="E304" s="315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299"/>
      <c r="Y307" s="299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14">
        <v>4607091384185</v>
      </c>
      <c r="E309" s="315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14">
        <v>4607091384192</v>
      </c>
      <c r="E310" s="315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14">
        <v>4680115881907</v>
      </c>
      <c r="E311" s="315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14">
        <v>4607091384680</v>
      </c>
      <c r="E312" s="315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14">
        <v>4607091384802</v>
      </c>
      <c r="E316" s="315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14">
        <v>4607091384826</v>
      </c>
      <c r="E317" s="315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14">
        <v>4607091384246</v>
      </c>
      <c r="E321" s="315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14">
        <v>4680115881976</v>
      </c>
      <c r="E322" s="315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14">
        <v>4607091384253</v>
      </c>
      <c r="E323" s="315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14">
        <v>4680115881969</v>
      </c>
      <c r="E324" s="315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14">
        <v>4607091389357</v>
      </c>
      <c r="E328" s="315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299"/>
      <c r="Y332" s="299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14">
        <v>4607091389708</v>
      </c>
      <c r="E334" s="315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14">
        <v>4607091389692</v>
      </c>
      <c r="E335" s="315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14">
        <v>4607091389753</v>
      </c>
      <c r="E339" s="315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5"/>
      <c r="S339" s="35"/>
      <c r="T339" s="36" t="s">
        <v>63</v>
      </c>
      <c r="U339" s="304">
        <v>25</v>
      </c>
      <c r="V339" s="305">
        <f t="shared" ref="V339:V351" si="15">IFERROR(IF(U339="",0,CEILING((U339/$H339),1)*$H339),"")</f>
        <v>25.200000000000003</v>
      </c>
      <c r="W339" s="37">
        <f>IFERROR(IF(V339=0,"",ROUNDUP(V339/H339,0)*0.00753),"")</f>
        <v>4.5179999999999998E-2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14">
        <v>4607091389760</v>
      </c>
      <c r="E340" s="315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14">
        <v>4607091389746</v>
      </c>
      <c r="E341" s="315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14">
        <v>4680115882928</v>
      </c>
      <c r="E342" s="315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14">
        <v>4680115883147</v>
      </c>
      <c r="E343" s="315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14">
        <v>4607091384338</v>
      </c>
      <c r="E344" s="315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14">
        <v>4680115883154</v>
      </c>
      <c r="E345" s="315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14">
        <v>4607091389524</v>
      </c>
      <c r="E346" s="315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14">
        <v>4680115883161</v>
      </c>
      <c r="E347" s="315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14">
        <v>4607091384345</v>
      </c>
      <c r="E348" s="315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14">
        <v>4680115883178</v>
      </c>
      <c r="E349" s="315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14">
        <v>4607091389531</v>
      </c>
      <c r="E350" s="315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14">
        <v>4680115883185</v>
      </c>
      <c r="E351" s="315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17"/>
      <c r="O351" s="317"/>
      <c r="P351" s="317"/>
      <c r="Q351" s="315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5.9523809523809526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6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4.5179999999999998E-2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8" t="s">
        <v>63</v>
      </c>
      <c r="U353" s="306">
        <f>IFERROR(SUM(U339:U351),"0")</f>
        <v>25</v>
      </c>
      <c r="V353" s="306">
        <f>IFERROR(SUM(V339:V351),"0")</f>
        <v>25.200000000000003</v>
      </c>
      <c r="W353" s="38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14">
        <v>4607091389685</v>
      </c>
      <c r="E355" s="315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14">
        <v>4607091389654</v>
      </c>
      <c r="E356" s="315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14">
        <v>4607091384352</v>
      </c>
      <c r="E357" s="315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14">
        <v>4607091389661</v>
      </c>
      <c r="E358" s="315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14">
        <v>4680115881648</v>
      </c>
      <c r="E362" s="315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14">
        <v>4680115883017</v>
      </c>
      <c r="E366" s="315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14">
        <v>4680115883031</v>
      </c>
      <c r="E367" s="315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14">
        <v>4680115883024</v>
      </c>
      <c r="E368" s="315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14">
        <v>4680115882997</v>
      </c>
      <c r="E372" s="315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17"/>
      <c r="O372" s="317"/>
      <c r="P372" s="317"/>
      <c r="Q372" s="315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299"/>
      <c r="Y375" s="299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14">
        <v>4607091389388</v>
      </c>
      <c r="E377" s="315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14">
        <v>4607091389364</v>
      </c>
      <c r="E378" s="315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14">
        <v>4607091389739</v>
      </c>
      <c r="E382" s="315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14">
        <v>4680115883048</v>
      </c>
      <c r="E383" s="315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14">
        <v>4607091389425</v>
      </c>
      <c r="E384" s="315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14">
        <v>4680115882911</v>
      </c>
      <c r="E385" s="315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17"/>
      <c r="O385" s="317"/>
      <c r="P385" s="317"/>
      <c r="Q385" s="315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14">
        <v>4680115880771</v>
      </c>
      <c r="E386" s="315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14">
        <v>4607091389500</v>
      </c>
      <c r="E387" s="315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14">
        <v>4680115881983</v>
      </c>
      <c r="E388" s="315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14">
        <v>4680115883000</v>
      </c>
      <c r="E392" s="315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14">
        <v>4680115882980</v>
      </c>
      <c r="E396" s="315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299"/>
      <c r="Y400" s="299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14">
        <v>4607091389067</v>
      </c>
      <c r="E402" s="315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14">
        <v>4607091383522</v>
      </c>
      <c r="E403" s="315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14">
        <v>4607091384437</v>
      </c>
      <c r="E404" s="315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14">
        <v>4607091389104</v>
      </c>
      <c r="E405" s="315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5"/>
      <c r="S405" s="35"/>
      <c r="T405" s="36" t="s">
        <v>63</v>
      </c>
      <c r="U405" s="304">
        <v>50</v>
      </c>
      <c r="V405" s="305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14">
        <v>4680115880603</v>
      </c>
      <c r="E406" s="315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14">
        <v>4607091389999</v>
      </c>
      <c r="E407" s="315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14">
        <v>4680115882782</v>
      </c>
      <c r="E408" s="315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14">
        <v>4607091389098</v>
      </c>
      <c r="E409" s="315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14">
        <v>4607091389982</v>
      </c>
      <c r="E410" s="315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9.4696969696969688</v>
      </c>
      <c r="V411" s="306">
        <f>IFERROR(V402/H402,"0")+IFERROR(V403/H403,"0")+IFERROR(V404/H404,"0")+IFERROR(V405/H405,"0")+IFERROR(V406/H406,"0")+IFERROR(V407/H407,"0")+IFERROR(V408/H408,"0")+IFERROR(V409/H409,"0")+IFERROR(V410/H410,"0")</f>
        <v>10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0.1196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8" t="s">
        <v>63</v>
      </c>
      <c r="U412" s="306">
        <f>IFERROR(SUM(U402:U410),"0")</f>
        <v>50</v>
      </c>
      <c r="V412" s="306">
        <f>IFERROR(SUM(V402:V410),"0")</f>
        <v>52.800000000000004</v>
      </c>
      <c r="W412" s="38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14">
        <v>4607091388930</v>
      </c>
      <c r="E414" s="315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5"/>
      <c r="S414" s="35"/>
      <c r="T414" s="36" t="s">
        <v>63</v>
      </c>
      <c r="U414" s="304">
        <v>120</v>
      </c>
      <c r="V414" s="305">
        <f>IFERROR(IF(U414="",0,CEILING((U414/$H414),1)*$H414),"")</f>
        <v>121.44000000000001</v>
      </c>
      <c r="W414" s="37">
        <f>IFERROR(IF(V414=0,"",ROUNDUP(V414/H414,0)*0.01196),"")</f>
        <v>0.27507999999999999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14">
        <v>4680115880054</v>
      </c>
      <c r="E415" s="315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8" t="s">
        <v>65</v>
      </c>
      <c r="U416" s="306">
        <f>IFERROR(U414/H414,"0")+IFERROR(U415/H415,"0")</f>
        <v>22.727272727272727</v>
      </c>
      <c r="V416" s="306">
        <f>IFERROR(V414/H414,"0")+IFERROR(V415/H415,"0")</f>
        <v>23</v>
      </c>
      <c r="W416" s="306">
        <f>IFERROR(IF(W414="",0,W414),"0")+IFERROR(IF(W415="",0,W415),"0")</f>
        <v>0.27507999999999999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8" t="s">
        <v>63</v>
      </c>
      <c r="U417" s="306">
        <f>IFERROR(SUM(U414:U415),"0")</f>
        <v>120</v>
      </c>
      <c r="V417" s="306">
        <f>IFERROR(SUM(V414:V415),"0")</f>
        <v>121.44000000000001</v>
      </c>
      <c r="W417" s="38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14">
        <v>4680115883116</v>
      </c>
      <c r="E419" s="315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14">
        <v>4680115883093</v>
      </c>
      <c r="E420" s="315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14">
        <v>4680115883109</v>
      </c>
      <c r="E421" s="315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14">
        <v>4680115882072</v>
      </c>
      <c r="E422" s="315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17"/>
      <c r="O422" s="317"/>
      <c r="P422" s="317"/>
      <c r="Q422" s="315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14">
        <v>4680115882102</v>
      </c>
      <c r="E423" s="315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17"/>
      <c r="O423" s="317"/>
      <c r="P423" s="317"/>
      <c r="Q423" s="315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14">
        <v>4680115882096</v>
      </c>
      <c r="E424" s="315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17"/>
      <c r="O424" s="317"/>
      <c r="P424" s="317"/>
      <c r="Q424" s="315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14">
        <v>4607091383409</v>
      </c>
      <c r="E428" s="315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14">
        <v>4607091383416</v>
      </c>
      <c r="E429" s="315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299"/>
      <c r="Y433" s="299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14">
        <v>4680115881099</v>
      </c>
      <c r="E435" s="315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14">
        <v>4680115881150</v>
      </c>
      <c r="E436" s="315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14">
        <v>4680115881129</v>
      </c>
      <c r="E440" s="315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14">
        <v>4680115881112</v>
      </c>
      <c r="E441" s="315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14">
        <v>4680115881167</v>
      </c>
      <c r="E445" s="315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14">
        <v>4680115881136</v>
      </c>
      <c r="E446" s="315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5"/>
      <c r="S446" s="35"/>
      <c r="T446" s="36" t="s">
        <v>63</v>
      </c>
      <c r="U446" s="304">
        <v>40</v>
      </c>
      <c r="V446" s="305">
        <f>IFERROR(IF(U446="",0,CEILING((U446/$H446),1)*$H446),"")</f>
        <v>43.8</v>
      </c>
      <c r="W446" s="37">
        <f>IFERROR(IF(V446=0,"",ROUNDUP(V446/H446,0)*0.00753),"")</f>
        <v>7.5300000000000006E-2</v>
      </c>
      <c r="X446" s="57"/>
      <c r="Y446" s="58"/>
      <c r="AC446" s="59"/>
      <c r="AZ446" s="294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8" t="s">
        <v>65</v>
      </c>
      <c r="U447" s="306">
        <f>IFERROR(U445/H445,"0")+IFERROR(U446/H446,"0")</f>
        <v>9.1324200913242013</v>
      </c>
      <c r="V447" s="306">
        <f>IFERROR(V445/H445,"0")+IFERROR(V446/H446,"0")</f>
        <v>10</v>
      </c>
      <c r="W447" s="306">
        <f>IFERROR(IF(W445="",0,W445),"0")+IFERROR(IF(W446="",0,W446),"0")</f>
        <v>7.5300000000000006E-2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8" t="s">
        <v>63</v>
      </c>
      <c r="U448" s="306">
        <f>IFERROR(SUM(U445:U446),"0")</f>
        <v>40</v>
      </c>
      <c r="V448" s="306">
        <f>IFERROR(SUM(V445:V446),"0")</f>
        <v>43.8</v>
      </c>
      <c r="W448" s="38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14">
        <v>4680115881068</v>
      </c>
      <c r="E450" s="315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14">
        <v>4680115881075</v>
      </c>
      <c r="E451" s="315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299"/>
      <c r="Y454" s="299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14">
        <v>4680115880870</v>
      </c>
      <c r="E456" s="315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405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417.24</v>
      </c>
      <c r="W459" s="38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428.54835418766925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441.5</v>
      </c>
      <c r="W460" s="38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</v>
      </c>
      <c r="W461" s="38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8" t="s">
        <v>63</v>
      </c>
      <c r="U462" s="306">
        <f>GrossWeightTotal+PalletQtyTotal*25</f>
        <v>453.54835418766925</v>
      </c>
      <c r="V462" s="306">
        <f>GrossWeightTotalR+PalletQtyTotalR*25</f>
        <v>466.5</v>
      </c>
      <c r="W462" s="38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76.794998253902378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79</v>
      </c>
      <c r="W463" s="38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0.82638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298" t="s">
        <v>534</v>
      </c>
      <c r="R466" s="308" t="s">
        <v>576</v>
      </c>
      <c r="S466" s="310"/>
      <c r="T466" s="1"/>
      <c r="Y466" s="53"/>
      <c r="AB466" s="1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1"/>
      <c r="Y467" s="53"/>
      <c r="AB467" s="1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100.80000000000001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43.2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30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25.200000000000003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174.24</v>
      </c>
      <c r="R469" s="47">
        <f>IFERROR(V435*1,"0")+IFERROR(V436*1,"0")+IFERROR(V440*1,"0")+IFERROR(V441*1,"0")+IFERROR(V445*1,"0")+IFERROR(V446*1,"0")+IFERROR(V450*1,"0")+IFERROR(V451*1,"0")</f>
        <v>43.8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2023-09-19T11:06:41Z</dcterms:modified>
</cp:coreProperties>
</file>