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8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4" i="2" l="1"/>
  <c r="U463" i="2"/>
  <c r="U461" i="2"/>
  <c r="U460" i="2"/>
  <c r="V459" i="2"/>
  <c r="V461" i="2" s="1"/>
  <c r="M459" i="2"/>
  <c r="V457" i="2"/>
  <c r="U457" i="2"/>
  <c r="U456" i="2"/>
  <c r="V455" i="2"/>
  <c r="S472" i="2" s="1"/>
  <c r="M455" i="2"/>
  <c r="U452" i="2"/>
  <c r="V451" i="2"/>
  <c r="U451" i="2"/>
  <c r="V450" i="2"/>
  <c r="W450" i="2" s="1"/>
  <c r="M450" i="2"/>
  <c r="V449" i="2"/>
  <c r="W449" i="2" s="1"/>
  <c r="W451" i="2" s="1"/>
  <c r="M449" i="2"/>
  <c r="V447" i="2"/>
  <c r="U447" i="2"/>
  <c r="V446" i="2"/>
  <c r="U446" i="2"/>
  <c r="W445" i="2"/>
  <c r="W446" i="2" s="1"/>
  <c r="V445" i="2"/>
  <c r="M445" i="2"/>
  <c r="U443" i="2"/>
  <c r="U442" i="2"/>
  <c r="V441" i="2"/>
  <c r="W441" i="2" s="1"/>
  <c r="M441" i="2"/>
  <c r="W440" i="2"/>
  <c r="W442" i="2" s="1"/>
  <c r="V440" i="2"/>
  <c r="V443" i="2" s="1"/>
  <c r="M440" i="2"/>
  <c r="U438" i="2"/>
  <c r="U437" i="2"/>
  <c r="W436" i="2"/>
  <c r="V436" i="2"/>
  <c r="M436" i="2"/>
  <c r="V435" i="2"/>
  <c r="R472" i="2" s="1"/>
  <c r="M435" i="2"/>
  <c r="U431" i="2"/>
  <c r="U430" i="2"/>
  <c r="V429" i="2"/>
  <c r="W429" i="2" s="1"/>
  <c r="M429" i="2"/>
  <c r="V428" i="2"/>
  <c r="V431" i="2" s="1"/>
  <c r="M428" i="2"/>
  <c r="U426" i="2"/>
  <c r="U425" i="2"/>
  <c r="V424" i="2"/>
  <c r="W424" i="2" s="1"/>
  <c r="W423" i="2"/>
  <c r="V423" i="2"/>
  <c r="V422" i="2"/>
  <c r="W422" i="2" s="1"/>
  <c r="W421" i="2"/>
  <c r="V421" i="2"/>
  <c r="V426" i="2" s="1"/>
  <c r="M421" i="2"/>
  <c r="W420" i="2"/>
  <c r="V420" i="2"/>
  <c r="V425" i="2" s="1"/>
  <c r="M420" i="2"/>
  <c r="V419" i="2"/>
  <c r="W419" i="2" s="1"/>
  <c r="M419" i="2"/>
  <c r="U417" i="2"/>
  <c r="V416" i="2"/>
  <c r="U416" i="2"/>
  <c r="V415" i="2"/>
  <c r="W415" i="2" s="1"/>
  <c r="W416" i="2" s="1"/>
  <c r="M415" i="2"/>
  <c r="W414" i="2"/>
  <c r="V414" i="2"/>
  <c r="V417" i="2" s="1"/>
  <c r="M414" i="2"/>
  <c r="U412" i="2"/>
  <c r="U411" i="2"/>
  <c r="W410" i="2"/>
  <c r="V410" i="2"/>
  <c r="M410" i="2"/>
  <c r="V409" i="2"/>
  <c r="W409" i="2" s="1"/>
  <c r="M409" i="2"/>
  <c r="V408" i="2"/>
  <c r="W408" i="2" s="1"/>
  <c r="M408" i="2"/>
  <c r="V407" i="2"/>
  <c r="W407" i="2" s="1"/>
  <c r="M407" i="2"/>
  <c r="W406" i="2"/>
  <c r="V406" i="2"/>
  <c r="M406" i="2"/>
  <c r="V405" i="2"/>
  <c r="W405" i="2" s="1"/>
  <c r="M405" i="2"/>
  <c r="V404" i="2"/>
  <c r="W404" i="2" s="1"/>
  <c r="M404" i="2"/>
  <c r="V403" i="2"/>
  <c r="W403" i="2" s="1"/>
  <c r="M403" i="2"/>
  <c r="W402" i="2"/>
  <c r="V402" i="2"/>
  <c r="Q472" i="2" s="1"/>
  <c r="M402" i="2"/>
  <c r="V398" i="2"/>
  <c r="U398" i="2"/>
  <c r="U397" i="2"/>
  <c r="V396" i="2"/>
  <c r="V397" i="2" s="1"/>
  <c r="M396" i="2"/>
  <c r="V394" i="2"/>
  <c r="U394" i="2"/>
  <c r="V393" i="2"/>
  <c r="U393" i="2"/>
  <c r="W392" i="2"/>
  <c r="W393" i="2" s="1"/>
  <c r="V392" i="2"/>
  <c r="M392" i="2"/>
  <c r="U390" i="2"/>
  <c r="U389" i="2"/>
  <c r="W388" i="2"/>
  <c r="V388" i="2"/>
  <c r="M388" i="2"/>
  <c r="V387" i="2"/>
  <c r="W387" i="2" s="1"/>
  <c r="M387" i="2"/>
  <c r="V386" i="2"/>
  <c r="W386" i="2" s="1"/>
  <c r="M386" i="2"/>
  <c r="V385" i="2"/>
  <c r="W385" i="2" s="1"/>
  <c r="W384" i="2"/>
  <c r="V384" i="2"/>
  <c r="V389" i="2" s="1"/>
  <c r="M384" i="2"/>
  <c r="W383" i="2"/>
  <c r="V383" i="2"/>
  <c r="M383" i="2"/>
  <c r="W382" i="2"/>
  <c r="V382" i="2"/>
  <c r="M382" i="2"/>
  <c r="U380" i="2"/>
  <c r="V379" i="2"/>
  <c r="U379" i="2"/>
  <c r="V378" i="2"/>
  <c r="W378" i="2" s="1"/>
  <c r="M378" i="2"/>
  <c r="W377" i="2"/>
  <c r="W379" i="2" s="1"/>
  <c r="V377" i="2"/>
  <c r="P472" i="2" s="1"/>
  <c r="M377" i="2"/>
  <c r="V374" i="2"/>
  <c r="U374" i="2"/>
  <c r="V373" i="2"/>
  <c r="U373" i="2"/>
  <c r="W372" i="2"/>
  <c r="W373" i="2" s="1"/>
  <c r="V372" i="2"/>
  <c r="U370" i="2"/>
  <c r="U369" i="2"/>
  <c r="W368" i="2"/>
  <c r="V368" i="2"/>
  <c r="M368" i="2"/>
  <c r="V367" i="2"/>
  <c r="W367" i="2" s="1"/>
  <c r="M367" i="2"/>
  <c r="V366" i="2"/>
  <c r="W366" i="2" s="1"/>
  <c r="W369" i="2" s="1"/>
  <c r="M366" i="2"/>
  <c r="U364" i="2"/>
  <c r="V363" i="2"/>
  <c r="U363" i="2"/>
  <c r="V362" i="2"/>
  <c r="V364" i="2" s="1"/>
  <c r="M362" i="2"/>
  <c r="U360" i="2"/>
  <c r="U359" i="2"/>
  <c r="W358" i="2"/>
  <c r="V358" i="2"/>
  <c r="M358" i="2"/>
  <c r="V357" i="2"/>
  <c r="W357" i="2" s="1"/>
  <c r="M357" i="2"/>
  <c r="W356" i="2"/>
  <c r="V356" i="2"/>
  <c r="V360" i="2" s="1"/>
  <c r="M356" i="2"/>
  <c r="W355" i="2"/>
  <c r="V355" i="2"/>
  <c r="V359" i="2" s="1"/>
  <c r="M355" i="2"/>
  <c r="U353" i="2"/>
  <c r="U352" i="2"/>
  <c r="V351" i="2"/>
  <c r="W351" i="2" s="1"/>
  <c r="W350" i="2"/>
  <c r="V350" i="2"/>
  <c r="M350" i="2"/>
  <c r="V349" i="2"/>
  <c r="W349" i="2" s="1"/>
  <c r="M349" i="2"/>
  <c r="V348" i="2"/>
  <c r="W348" i="2" s="1"/>
  <c r="M348" i="2"/>
  <c r="V347" i="2"/>
  <c r="W347" i="2" s="1"/>
  <c r="M347" i="2"/>
  <c r="W346" i="2"/>
  <c r="V346" i="2"/>
  <c r="M346" i="2"/>
  <c r="V345" i="2"/>
  <c r="W345" i="2" s="1"/>
  <c r="M345" i="2"/>
  <c r="V344" i="2"/>
  <c r="W344" i="2" s="1"/>
  <c r="M344" i="2"/>
  <c r="V343" i="2"/>
  <c r="W343" i="2" s="1"/>
  <c r="M343" i="2"/>
  <c r="W342" i="2"/>
  <c r="V342" i="2"/>
  <c r="M342" i="2"/>
  <c r="V341" i="2"/>
  <c r="W341" i="2" s="1"/>
  <c r="M341" i="2"/>
  <c r="V340" i="2"/>
  <c r="W340" i="2" s="1"/>
  <c r="M340" i="2"/>
  <c r="V339" i="2"/>
  <c r="V353" i="2" s="1"/>
  <c r="M339" i="2"/>
  <c r="V337" i="2"/>
  <c r="U337" i="2"/>
  <c r="V336" i="2"/>
  <c r="U336" i="2"/>
  <c r="W335" i="2"/>
  <c r="V335" i="2"/>
  <c r="M335" i="2"/>
  <c r="V334" i="2"/>
  <c r="O472" i="2" s="1"/>
  <c r="M334" i="2"/>
  <c r="V330" i="2"/>
  <c r="U330" i="2"/>
  <c r="V329" i="2"/>
  <c r="U329" i="2"/>
  <c r="W328" i="2"/>
  <c r="W329" i="2" s="1"/>
  <c r="V328" i="2"/>
  <c r="M328" i="2"/>
  <c r="U326" i="2"/>
  <c r="U325" i="2"/>
  <c r="W324" i="2"/>
  <c r="V324" i="2"/>
  <c r="M324" i="2"/>
  <c r="V323" i="2"/>
  <c r="W323" i="2" s="1"/>
  <c r="M323" i="2"/>
  <c r="V322" i="2"/>
  <c r="W322" i="2" s="1"/>
  <c r="M322" i="2"/>
  <c r="V321" i="2"/>
  <c r="W321" i="2" s="1"/>
  <c r="M321" i="2"/>
  <c r="V319" i="2"/>
  <c r="U319" i="2"/>
  <c r="V318" i="2"/>
  <c r="U318" i="2"/>
  <c r="W317" i="2"/>
  <c r="V317" i="2"/>
  <c r="M317" i="2"/>
  <c r="V316" i="2"/>
  <c r="W316" i="2" s="1"/>
  <c r="W318" i="2" s="1"/>
  <c r="M316" i="2"/>
  <c r="U314" i="2"/>
  <c r="U313" i="2"/>
  <c r="W312" i="2"/>
  <c r="V312" i="2"/>
  <c r="M312" i="2"/>
  <c r="W311" i="2"/>
  <c r="V311" i="2"/>
  <c r="M311" i="2"/>
  <c r="V310" i="2"/>
  <c r="V314" i="2" s="1"/>
  <c r="M310" i="2"/>
  <c r="V309" i="2"/>
  <c r="W309" i="2" s="1"/>
  <c r="M309" i="2"/>
  <c r="V306" i="2"/>
  <c r="U306" i="2"/>
  <c r="V305" i="2"/>
  <c r="U305" i="2"/>
  <c r="V304" i="2"/>
  <c r="W304" i="2" s="1"/>
  <c r="W305" i="2" s="1"/>
  <c r="M304" i="2"/>
  <c r="V302" i="2"/>
  <c r="U302" i="2"/>
  <c r="W301" i="2"/>
  <c r="V301" i="2"/>
  <c r="U301" i="2"/>
  <c r="W300" i="2"/>
  <c r="V300" i="2"/>
  <c r="M300" i="2"/>
  <c r="U298" i="2"/>
  <c r="V297" i="2"/>
  <c r="U297" i="2"/>
  <c r="V296" i="2"/>
  <c r="W296" i="2" s="1"/>
  <c r="M296" i="2"/>
  <c r="W295" i="2"/>
  <c r="W297" i="2" s="1"/>
  <c r="V295" i="2"/>
  <c r="V298" i="2" s="1"/>
  <c r="M295" i="2"/>
  <c r="U293" i="2"/>
  <c r="U292" i="2"/>
  <c r="W291" i="2"/>
  <c r="V291" i="2"/>
  <c r="M291" i="2"/>
  <c r="V290" i="2"/>
  <c r="W290" i="2" s="1"/>
  <c r="M290" i="2"/>
  <c r="V289" i="2"/>
  <c r="W289" i="2" s="1"/>
  <c r="V288" i="2"/>
  <c r="W288" i="2" s="1"/>
  <c r="M288" i="2"/>
  <c r="W287" i="2"/>
  <c r="V287" i="2"/>
  <c r="V293" i="2" s="1"/>
  <c r="M287" i="2"/>
  <c r="W286" i="2"/>
  <c r="V286" i="2"/>
  <c r="M286" i="2"/>
  <c r="V285" i="2"/>
  <c r="W285" i="2" s="1"/>
  <c r="M285" i="2"/>
  <c r="V284" i="2"/>
  <c r="M472" i="2" s="1"/>
  <c r="M284" i="2"/>
  <c r="V280" i="2"/>
  <c r="U280" i="2"/>
  <c r="V279" i="2"/>
  <c r="U279" i="2"/>
  <c r="W278" i="2"/>
  <c r="W279" i="2" s="1"/>
  <c r="V278" i="2"/>
  <c r="M278" i="2"/>
  <c r="V276" i="2"/>
  <c r="U276" i="2"/>
  <c r="V275" i="2"/>
  <c r="U275" i="2"/>
  <c r="W274" i="2"/>
  <c r="W275" i="2" s="1"/>
  <c r="V274" i="2"/>
  <c r="M274" i="2"/>
  <c r="U272" i="2"/>
  <c r="U271" i="2"/>
  <c r="V270" i="2"/>
  <c r="W270" i="2" s="1"/>
  <c r="M270" i="2"/>
  <c r="W269" i="2"/>
  <c r="V269" i="2"/>
  <c r="M269" i="2"/>
  <c r="W268" i="2"/>
  <c r="V268" i="2"/>
  <c r="V272" i="2" s="1"/>
  <c r="M268" i="2"/>
  <c r="U266" i="2"/>
  <c r="U265" i="2"/>
  <c r="V264" i="2"/>
  <c r="V266" i="2" s="1"/>
  <c r="M264" i="2"/>
  <c r="U261" i="2"/>
  <c r="U260" i="2"/>
  <c r="V259" i="2"/>
  <c r="V260" i="2" s="1"/>
  <c r="M259" i="2"/>
  <c r="V258" i="2"/>
  <c r="V261" i="2" s="1"/>
  <c r="M258" i="2"/>
  <c r="U256" i="2"/>
  <c r="U255" i="2"/>
  <c r="W254" i="2"/>
  <c r="V254" i="2"/>
  <c r="M254" i="2"/>
  <c r="V253" i="2"/>
  <c r="W253" i="2" s="1"/>
  <c r="M253" i="2"/>
  <c r="W252" i="2"/>
  <c r="V252" i="2"/>
  <c r="M252" i="2"/>
  <c r="W251" i="2"/>
  <c r="V251" i="2"/>
  <c r="W250" i="2"/>
  <c r="V250" i="2"/>
  <c r="M250" i="2"/>
  <c r="W249" i="2"/>
  <c r="V249" i="2"/>
  <c r="M249" i="2"/>
  <c r="V248" i="2"/>
  <c r="V256" i="2" s="1"/>
  <c r="M248" i="2"/>
  <c r="U245" i="2"/>
  <c r="U244" i="2"/>
  <c r="V243" i="2"/>
  <c r="V244" i="2" s="1"/>
  <c r="M243" i="2"/>
  <c r="V242" i="2"/>
  <c r="W242" i="2" s="1"/>
  <c r="M242" i="2"/>
  <c r="W241" i="2"/>
  <c r="V241" i="2"/>
  <c r="V245" i="2" s="1"/>
  <c r="M241" i="2"/>
  <c r="U239" i="2"/>
  <c r="U238" i="2"/>
  <c r="V237" i="2"/>
  <c r="W237" i="2" s="1"/>
  <c r="M237" i="2"/>
  <c r="W236" i="2"/>
  <c r="V236" i="2"/>
  <c r="V235" i="2"/>
  <c r="W235" i="2" s="1"/>
  <c r="W238" i="2" s="1"/>
  <c r="U233" i="2"/>
  <c r="U232" i="2"/>
  <c r="V231" i="2"/>
  <c r="W231" i="2" s="1"/>
  <c r="M231" i="2"/>
  <c r="W230" i="2"/>
  <c r="V230" i="2"/>
  <c r="M230" i="2"/>
  <c r="W229" i="2"/>
  <c r="V229" i="2"/>
  <c r="V233" i="2" s="1"/>
  <c r="M229" i="2"/>
  <c r="W228" i="2"/>
  <c r="V228" i="2"/>
  <c r="V232" i="2" s="1"/>
  <c r="M228" i="2"/>
  <c r="U226" i="2"/>
  <c r="U225" i="2"/>
  <c r="V224" i="2"/>
  <c r="W224" i="2" s="1"/>
  <c r="M224" i="2"/>
  <c r="W223" i="2"/>
  <c r="V223" i="2"/>
  <c r="M223" i="2"/>
  <c r="W222" i="2"/>
  <c r="V222" i="2"/>
  <c r="M222" i="2"/>
  <c r="V221" i="2"/>
  <c r="V225" i="2" s="1"/>
  <c r="M221" i="2"/>
  <c r="V220" i="2"/>
  <c r="W220" i="2" s="1"/>
  <c r="M220" i="2"/>
  <c r="W219" i="2"/>
  <c r="V219" i="2"/>
  <c r="V226" i="2" s="1"/>
  <c r="M219" i="2"/>
  <c r="U217" i="2"/>
  <c r="U216" i="2"/>
  <c r="W215" i="2"/>
  <c r="V215" i="2"/>
  <c r="M215" i="2"/>
  <c r="V214" i="2"/>
  <c r="W214" i="2" s="1"/>
  <c r="M214" i="2"/>
  <c r="V213" i="2"/>
  <c r="W213" i="2" s="1"/>
  <c r="M213" i="2"/>
  <c r="V212" i="2"/>
  <c r="W212" i="2" s="1"/>
  <c r="W216" i="2" s="1"/>
  <c r="M212" i="2"/>
  <c r="V210" i="2"/>
  <c r="U210" i="2"/>
  <c r="V209" i="2"/>
  <c r="U209" i="2"/>
  <c r="W208" i="2"/>
  <c r="W209" i="2" s="1"/>
  <c r="V208" i="2"/>
  <c r="M208" i="2"/>
  <c r="U206" i="2"/>
  <c r="U205" i="2"/>
  <c r="V204" i="2"/>
  <c r="W204" i="2" s="1"/>
  <c r="M204" i="2"/>
  <c r="V203" i="2"/>
  <c r="W203" i="2" s="1"/>
  <c r="M203" i="2"/>
  <c r="W202" i="2"/>
  <c r="V202" i="2"/>
  <c r="M202" i="2"/>
  <c r="V201" i="2"/>
  <c r="W201" i="2" s="1"/>
  <c r="M201" i="2"/>
  <c r="V200" i="2"/>
  <c r="W200" i="2" s="1"/>
  <c r="M200" i="2"/>
  <c r="V199" i="2"/>
  <c r="W199" i="2" s="1"/>
  <c r="M199" i="2"/>
  <c r="W198" i="2"/>
  <c r="V198" i="2"/>
  <c r="M198" i="2"/>
  <c r="V197" i="2"/>
  <c r="W197" i="2" s="1"/>
  <c r="M197" i="2"/>
  <c r="V196" i="2"/>
  <c r="W196" i="2" s="1"/>
  <c r="M196" i="2"/>
  <c r="V195" i="2"/>
  <c r="W195" i="2" s="1"/>
  <c r="M195" i="2"/>
  <c r="W194" i="2"/>
  <c r="V194" i="2"/>
  <c r="M194" i="2"/>
  <c r="V193" i="2"/>
  <c r="V205" i="2" s="1"/>
  <c r="M193" i="2"/>
  <c r="V192" i="2"/>
  <c r="W192" i="2" s="1"/>
  <c r="M192" i="2"/>
  <c r="V191" i="2"/>
  <c r="W191" i="2" s="1"/>
  <c r="M191" i="2"/>
  <c r="W190" i="2"/>
  <c r="V190" i="2"/>
  <c r="J472" i="2" s="1"/>
  <c r="M190" i="2"/>
  <c r="U187" i="2"/>
  <c r="U186" i="2"/>
  <c r="V185" i="2"/>
  <c r="W185" i="2" s="1"/>
  <c r="M185" i="2"/>
  <c r="V184" i="2"/>
  <c r="V186" i="2" s="1"/>
  <c r="M184" i="2"/>
  <c r="U182" i="2"/>
  <c r="U181" i="2"/>
  <c r="W180" i="2"/>
  <c r="V180" i="2"/>
  <c r="M180" i="2"/>
  <c r="W179" i="2"/>
  <c r="V179" i="2"/>
  <c r="M179" i="2"/>
  <c r="V178" i="2"/>
  <c r="W178" i="2" s="1"/>
  <c r="M178" i="2"/>
  <c r="W177" i="2"/>
  <c r="V177" i="2"/>
  <c r="M177" i="2"/>
  <c r="W176" i="2"/>
  <c r="V176" i="2"/>
  <c r="M176" i="2"/>
  <c r="W175" i="2"/>
  <c r="V175" i="2"/>
  <c r="M175" i="2"/>
  <c r="V174" i="2"/>
  <c r="W174" i="2" s="1"/>
  <c r="M174" i="2"/>
  <c r="W173" i="2"/>
  <c r="V173" i="2"/>
  <c r="M173" i="2"/>
  <c r="W172" i="2"/>
  <c r="V172" i="2"/>
  <c r="M172" i="2"/>
  <c r="W171" i="2"/>
  <c r="V171" i="2"/>
  <c r="M171" i="2"/>
  <c r="V170" i="2"/>
  <c r="W170" i="2" s="1"/>
  <c r="M170" i="2"/>
  <c r="W169" i="2"/>
  <c r="V169" i="2"/>
  <c r="M169" i="2"/>
  <c r="W168" i="2"/>
  <c r="V168" i="2"/>
  <c r="M168" i="2"/>
  <c r="W167" i="2"/>
  <c r="V167" i="2"/>
  <c r="M167" i="2"/>
  <c r="V166" i="2"/>
  <c r="W166" i="2" s="1"/>
  <c r="M166" i="2"/>
  <c r="W165" i="2"/>
  <c r="V165" i="2"/>
  <c r="V164" i="2"/>
  <c r="V181" i="2" s="1"/>
  <c r="M164" i="2"/>
  <c r="U162" i="2"/>
  <c r="U161" i="2"/>
  <c r="V160" i="2"/>
  <c r="W160" i="2" s="1"/>
  <c r="M160" i="2"/>
  <c r="W159" i="2"/>
  <c r="V159" i="2"/>
  <c r="M159" i="2"/>
  <c r="V158" i="2"/>
  <c r="W158" i="2" s="1"/>
  <c r="M158" i="2"/>
  <c r="V157" i="2"/>
  <c r="V162" i="2" s="1"/>
  <c r="M157" i="2"/>
  <c r="U155" i="2"/>
  <c r="W154" i="2"/>
  <c r="V154" i="2"/>
  <c r="U154" i="2"/>
  <c r="W153" i="2"/>
  <c r="V153" i="2"/>
  <c r="V155" i="2" s="1"/>
  <c r="M153" i="2"/>
  <c r="W152" i="2"/>
  <c r="V152" i="2"/>
  <c r="V150" i="2"/>
  <c r="U150" i="2"/>
  <c r="U149" i="2"/>
  <c r="W148" i="2"/>
  <c r="V148" i="2"/>
  <c r="M148" i="2"/>
  <c r="V147" i="2"/>
  <c r="W147" i="2" s="1"/>
  <c r="W149" i="2" s="1"/>
  <c r="M147" i="2"/>
  <c r="U144" i="2"/>
  <c r="U143" i="2"/>
  <c r="W142" i="2"/>
  <c r="V142" i="2"/>
  <c r="M142" i="2"/>
  <c r="W141" i="2"/>
  <c r="V141" i="2"/>
  <c r="M141" i="2"/>
  <c r="W140" i="2"/>
  <c r="V140" i="2"/>
  <c r="M140" i="2"/>
  <c r="V139" i="2"/>
  <c r="W139" i="2" s="1"/>
  <c r="M139" i="2"/>
  <c r="W138" i="2"/>
  <c r="V138" i="2"/>
  <c r="M138" i="2"/>
  <c r="W137" i="2"/>
  <c r="V137" i="2"/>
  <c r="M137" i="2"/>
  <c r="W136" i="2"/>
  <c r="V136" i="2"/>
  <c r="M136" i="2"/>
  <c r="V135" i="2"/>
  <c r="V144" i="2" s="1"/>
  <c r="M135" i="2"/>
  <c r="U132" i="2"/>
  <c r="U131" i="2"/>
  <c r="V130" i="2"/>
  <c r="W130" i="2" s="1"/>
  <c r="M130" i="2"/>
  <c r="W129" i="2"/>
  <c r="V129" i="2"/>
  <c r="M129" i="2"/>
  <c r="V128" i="2"/>
  <c r="G472" i="2" s="1"/>
  <c r="M128" i="2"/>
  <c r="U124" i="2"/>
  <c r="U123" i="2"/>
  <c r="V122" i="2"/>
  <c r="W122" i="2" s="1"/>
  <c r="M122" i="2"/>
  <c r="V121" i="2"/>
  <c r="W121" i="2" s="1"/>
  <c r="M121" i="2"/>
  <c r="W120" i="2"/>
  <c r="V120" i="2"/>
  <c r="M120" i="2"/>
  <c r="V119" i="2"/>
  <c r="F472" i="2" s="1"/>
  <c r="M119" i="2"/>
  <c r="U116" i="2"/>
  <c r="U115" i="2"/>
  <c r="W114" i="2"/>
  <c r="V114" i="2"/>
  <c r="V113" i="2"/>
  <c r="W113" i="2" s="1"/>
  <c r="M113" i="2"/>
  <c r="V112" i="2"/>
  <c r="W112" i="2" s="1"/>
  <c r="M112" i="2"/>
  <c r="W111" i="2"/>
  <c r="V111" i="2"/>
  <c r="M111" i="2"/>
  <c r="V110" i="2"/>
  <c r="V116" i="2" s="1"/>
  <c r="U108" i="2"/>
  <c r="U107" i="2"/>
  <c r="W106" i="2"/>
  <c r="V106" i="2"/>
  <c r="M106" i="2"/>
  <c r="V105" i="2"/>
  <c r="W105" i="2" s="1"/>
  <c r="V104" i="2"/>
  <c r="W104" i="2" s="1"/>
  <c r="W103" i="2"/>
  <c r="V103" i="2"/>
  <c r="W102" i="2"/>
  <c r="V102" i="2"/>
  <c r="M102" i="2"/>
  <c r="W101" i="2"/>
  <c r="V101" i="2"/>
  <c r="M101" i="2"/>
  <c r="V100" i="2"/>
  <c r="W100" i="2" s="1"/>
  <c r="V99" i="2"/>
  <c r="V108" i="2" s="1"/>
  <c r="U97" i="2"/>
  <c r="U96" i="2"/>
  <c r="W95" i="2"/>
  <c r="V95" i="2"/>
  <c r="M95" i="2"/>
  <c r="V94" i="2"/>
  <c r="W94" i="2" s="1"/>
  <c r="M94" i="2"/>
  <c r="W93" i="2"/>
  <c r="V93" i="2"/>
  <c r="M93" i="2"/>
  <c r="W92" i="2"/>
  <c r="V92" i="2"/>
  <c r="M92" i="2"/>
  <c r="W91" i="2"/>
  <c r="V91" i="2"/>
  <c r="M91" i="2"/>
  <c r="V90" i="2"/>
  <c r="W90" i="2" s="1"/>
  <c r="M90" i="2"/>
  <c r="W89" i="2"/>
  <c r="V89" i="2"/>
  <c r="V97" i="2" s="1"/>
  <c r="M89" i="2"/>
  <c r="W88" i="2"/>
  <c r="V88" i="2"/>
  <c r="V96" i="2" s="1"/>
  <c r="M88" i="2"/>
  <c r="W87" i="2"/>
  <c r="V87" i="2"/>
  <c r="M87" i="2"/>
  <c r="U85" i="2"/>
  <c r="U84" i="2"/>
  <c r="V83" i="2"/>
  <c r="W83" i="2" s="1"/>
  <c r="M83" i="2"/>
  <c r="V82" i="2"/>
  <c r="W82" i="2" s="1"/>
  <c r="M82" i="2"/>
  <c r="W81" i="2"/>
  <c r="V81" i="2"/>
  <c r="V80" i="2"/>
  <c r="W80" i="2" s="1"/>
  <c r="W79" i="2"/>
  <c r="V79" i="2"/>
  <c r="M79" i="2"/>
  <c r="W78" i="2"/>
  <c r="V78" i="2"/>
  <c r="V85" i="2" s="1"/>
  <c r="U76" i="2"/>
  <c r="U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V70" i="2"/>
  <c r="W70" i="2" s="1"/>
  <c r="M70" i="2"/>
  <c r="W69" i="2"/>
  <c r="V69" i="2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E472" i="2" s="1"/>
  <c r="U56" i="2"/>
  <c r="U55" i="2"/>
  <c r="V54" i="2"/>
  <c r="W54" i="2" s="1"/>
  <c r="V53" i="2"/>
  <c r="W53" i="2" s="1"/>
  <c r="M53" i="2"/>
  <c r="V52" i="2"/>
  <c r="D472" i="2" s="1"/>
  <c r="M52" i="2"/>
  <c r="U49" i="2"/>
  <c r="V48" i="2"/>
  <c r="U48" i="2"/>
  <c r="W47" i="2"/>
  <c r="W48" i="2" s="1"/>
  <c r="V47" i="2"/>
  <c r="V49" i="2" s="1"/>
  <c r="M47" i="2"/>
  <c r="W46" i="2"/>
  <c r="V46" i="2"/>
  <c r="C472" i="2" s="1"/>
  <c r="M46" i="2"/>
  <c r="U42" i="2"/>
  <c r="U41" i="2"/>
  <c r="V40" i="2"/>
  <c r="W40" i="2" s="1"/>
  <c r="W41" i="2" s="1"/>
  <c r="M40" i="2"/>
  <c r="V38" i="2"/>
  <c r="U38" i="2"/>
  <c r="V37" i="2"/>
  <c r="U37" i="2"/>
  <c r="V36" i="2"/>
  <c r="W36" i="2" s="1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W29" i="2"/>
  <c r="V29" i="2"/>
  <c r="M29" i="2"/>
  <c r="W28" i="2"/>
  <c r="V28" i="2"/>
  <c r="M28" i="2"/>
  <c r="V27" i="2"/>
  <c r="W27" i="2" s="1"/>
  <c r="M27" i="2"/>
  <c r="W26" i="2"/>
  <c r="W32" i="2" s="1"/>
  <c r="V26" i="2"/>
  <c r="V33" i="2" s="1"/>
  <c r="M26" i="2"/>
  <c r="V24" i="2"/>
  <c r="U24" i="2"/>
  <c r="U462" i="2" s="1"/>
  <c r="V23" i="2"/>
  <c r="U23" i="2"/>
  <c r="U466" i="2" s="1"/>
  <c r="W22" i="2"/>
  <c r="W23" i="2" s="1"/>
  <c r="V22" i="2"/>
  <c r="V463" i="2" s="1"/>
  <c r="M22" i="2"/>
  <c r="H10" i="2"/>
  <c r="A9" i="2"/>
  <c r="J9" i="2" s="1"/>
  <c r="D7" i="2"/>
  <c r="N6" i="2"/>
  <c r="M2" i="2"/>
  <c r="U465" i="2" l="1"/>
  <c r="H9" i="2"/>
  <c r="A10" i="2"/>
  <c r="F10" i="2"/>
  <c r="W389" i="2"/>
  <c r="W425" i="2"/>
  <c r="W84" i="2"/>
  <c r="W271" i="2"/>
  <c r="W359" i="2"/>
  <c r="W411" i="2"/>
  <c r="W244" i="2"/>
  <c r="W232" i="2"/>
  <c r="W325" i="2"/>
  <c r="W96" i="2"/>
  <c r="V132" i="2"/>
  <c r="W110" i="2"/>
  <c r="W115" i="2" s="1"/>
  <c r="V187" i="2"/>
  <c r="W193" i="2"/>
  <c r="W205" i="2" s="1"/>
  <c r="V216" i="2"/>
  <c r="W221" i="2"/>
  <c r="W225" i="2" s="1"/>
  <c r="W248" i="2"/>
  <c r="W255" i="2" s="1"/>
  <c r="W264" i="2"/>
  <c r="W265" i="2" s="1"/>
  <c r="V292" i="2"/>
  <c r="W310" i="2"/>
  <c r="W313" i="2" s="1"/>
  <c r="V325" i="2"/>
  <c r="V411" i="2"/>
  <c r="W435" i="2"/>
  <c r="W437" i="2" s="1"/>
  <c r="V464" i="2"/>
  <c r="V465" i="2" s="1"/>
  <c r="H472" i="2"/>
  <c r="W99" i="2"/>
  <c r="W107" i="2" s="1"/>
  <c r="W128" i="2"/>
  <c r="W131" i="2" s="1"/>
  <c r="V149" i="2"/>
  <c r="V143" i="2"/>
  <c r="V182" i="2"/>
  <c r="W258" i="2"/>
  <c r="W339" i="2"/>
  <c r="W352" i="2" s="1"/>
  <c r="W362" i="2"/>
  <c r="W363" i="2" s="1"/>
  <c r="W428" i="2"/>
  <c r="W430" i="2" s="1"/>
  <c r="W459" i="2"/>
  <c r="W460" i="2" s="1"/>
  <c r="I472" i="2"/>
  <c r="V115" i="2"/>
  <c r="V42" i="2"/>
  <c r="V462" i="2" s="1"/>
  <c r="V56" i="2"/>
  <c r="W135" i="2"/>
  <c r="W143" i="2" s="1"/>
  <c r="V206" i="2"/>
  <c r="V265" i="2"/>
  <c r="W284" i="2"/>
  <c r="W292" i="2" s="1"/>
  <c r="W334" i="2"/>
  <c r="W336" i="2" s="1"/>
  <c r="V352" i="2"/>
  <c r="V380" i="2"/>
  <c r="W396" i="2"/>
  <c r="W397" i="2" s="1"/>
  <c r="V452" i="2"/>
  <c r="V41" i="2"/>
  <c r="V84" i="2"/>
  <c r="V161" i="2"/>
  <c r="V390" i="2"/>
  <c r="V412" i="2"/>
  <c r="V460" i="2"/>
  <c r="K472" i="2"/>
  <c r="V55" i="2"/>
  <c r="V75" i="2"/>
  <c r="V217" i="2"/>
  <c r="V326" i="2"/>
  <c r="V32" i="2"/>
  <c r="V466" i="2" s="1"/>
  <c r="W52" i="2"/>
  <c r="W55" i="2" s="1"/>
  <c r="W59" i="2"/>
  <c r="W75" i="2" s="1"/>
  <c r="W157" i="2"/>
  <c r="W161" i="2" s="1"/>
  <c r="W184" i="2"/>
  <c r="W186" i="2" s="1"/>
  <c r="V238" i="2"/>
  <c r="W243" i="2"/>
  <c r="W259" i="2"/>
  <c r="V271" i="2"/>
  <c r="V442" i="2"/>
  <c r="L472" i="2"/>
  <c r="V369" i="2"/>
  <c r="V437" i="2"/>
  <c r="W455" i="2"/>
  <c r="W456" i="2" s="1"/>
  <c r="V430" i="2"/>
  <c r="B472" i="2"/>
  <c r="N472" i="2"/>
  <c r="V76" i="2"/>
  <c r="V123" i="2"/>
  <c r="F9" i="2"/>
  <c r="V107" i="2"/>
  <c r="W119" i="2"/>
  <c r="W123" i="2" s="1"/>
  <c r="V239" i="2"/>
  <c r="V255" i="2"/>
  <c r="V456" i="2"/>
  <c r="V313" i="2"/>
  <c r="V370" i="2"/>
  <c r="V438" i="2"/>
  <c r="V131" i="2"/>
  <c r="V124" i="2"/>
  <c r="W164" i="2"/>
  <c r="W181" i="2" s="1"/>
  <c r="W260" i="2" l="1"/>
  <c r="W467" i="2" s="1"/>
</calcChain>
</file>

<file path=xl/sharedStrings.xml><?xml version="1.0" encoding="utf-8"?>
<sst xmlns="http://schemas.openxmlformats.org/spreadsheetml/2006/main" count="2675" uniqueCount="632">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</sst>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86" sqref="U28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64</v>
      </c>
      <c r="H1" s="311" t="s">
        <v>49</v>
      </c>
      <c r="I1" s="311"/>
      <c r="J1" s="311"/>
      <c r="K1" s="311"/>
      <c r="L1" s="311"/>
      <c r="M1" s="311"/>
      <c r="N1" s="311"/>
      <c r="O1" s="312" t="s">
        <v>65</v>
      </c>
      <c r="P1" s="313"/>
      <c r="Q1" s="31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4"/>
      <c r="N3" s="314"/>
      <c r="O3" s="314"/>
      <c r="P3" s="314"/>
      <c r="Q3" s="314"/>
      <c r="R3" s="314"/>
      <c r="S3" s="314"/>
      <c r="T3" s="31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M5" s="27" t="s">
        <v>4</v>
      </c>
      <c r="N5" s="318">
        <v>45191</v>
      </c>
      <c r="O5" s="318"/>
      <c r="Q5" s="319" t="s">
        <v>3</v>
      </c>
      <c r="R5" s="320"/>
      <c r="S5" s="321" t="s">
        <v>611</v>
      </c>
      <c r="T5" s="322"/>
      <c r="Y5" s="60"/>
      <c r="Z5" s="60"/>
      <c r="AA5" s="60"/>
    </row>
    <row r="6" spans="1:28" s="17" customFormat="1" ht="24" customHeight="1" x14ac:dyDescent="0.2">
      <c r="A6" s="315" t="s">
        <v>1</v>
      </c>
      <c r="B6" s="315"/>
      <c r="C6" s="315"/>
      <c r="D6" s="323" t="s">
        <v>612</v>
      </c>
      <c r="E6" s="323"/>
      <c r="F6" s="323"/>
      <c r="G6" s="323"/>
      <c r="H6" s="323"/>
      <c r="I6" s="323"/>
      <c r="J6" s="323"/>
      <c r="K6" s="323"/>
      <c r="M6" s="27" t="s">
        <v>30</v>
      </c>
      <c r="N6" s="324" t="str">
        <f>IF(N5=0," ",CHOOSE(WEEKDAY(N5,2),"Понедельник","Вторник","Среда","Четверг","Пятница","Суббота","Воскресенье"))</f>
        <v>Пятница</v>
      </c>
      <c r="O6" s="324"/>
      <c r="Q6" s="325" t="s">
        <v>5</v>
      </c>
      <c r="R6" s="326"/>
      <c r="S6" s="327" t="s">
        <v>67</v>
      </c>
      <c r="T6" s="32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3" t="str">
        <f>IFERROR(VLOOKUP(DeliveryAddress,Table,3,0),1)</f>
        <v>1</v>
      </c>
      <c r="E7" s="334"/>
      <c r="F7" s="334"/>
      <c r="G7" s="334"/>
      <c r="H7" s="334"/>
      <c r="I7" s="334"/>
      <c r="J7" s="334"/>
      <c r="K7" s="335"/>
      <c r="M7" s="29"/>
      <c r="N7" s="49"/>
      <c r="O7" s="49"/>
      <c r="Q7" s="325"/>
      <c r="R7" s="326"/>
      <c r="S7" s="329"/>
      <c r="T7" s="330"/>
      <c r="Y7" s="60"/>
      <c r="Z7" s="60"/>
      <c r="AA7" s="60"/>
    </row>
    <row r="8" spans="1:28" s="17" customFormat="1" ht="25.5" customHeight="1" x14ac:dyDescent="0.2">
      <c r="A8" s="336" t="s">
        <v>59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M8" s="27" t="s">
        <v>11</v>
      </c>
      <c r="N8" s="338">
        <v>0.375</v>
      </c>
      <c r="O8" s="338"/>
      <c r="Q8" s="325"/>
      <c r="R8" s="326"/>
      <c r="S8" s="329"/>
      <c r="T8" s="330"/>
      <c r="Y8" s="60"/>
      <c r="Z8" s="60"/>
      <c r="AA8" s="60"/>
    </row>
    <row r="9" spans="1:28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M9" s="31" t="s">
        <v>15</v>
      </c>
      <c r="N9" s="318"/>
      <c r="O9" s="318"/>
      <c r="Q9" s="325"/>
      <c r="R9" s="326"/>
      <c r="S9" s="331"/>
      <c r="T9" s="33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M10" s="31" t="s">
        <v>35</v>
      </c>
      <c r="N10" s="338"/>
      <c r="O10" s="338"/>
      <c r="R10" s="29" t="s">
        <v>12</v>
      </c>
      <c r="S10" s="344" t="s">
        <v>68</v>
      </c>
      <c r="T10" s="34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8"/>
      <c r="O11" s="338"/>
      <c r="R11" s="29" t="s">
        <v>31</v>
      </c>
      <c r="S11" s="346" t="s">
        <v>631</v>
      </c>
      <c r="T11" s="34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7" t="s">
        <v>69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M12" s="27" t="s">
        <v>33</v>
      </c>
      <c r="N12" s="348"/>
      <c r="O12" s="348"/>
      <c r="P12" s="28"/>
      <c r="Q12"/>
      <c r="R12" s="29" t="s">
        <v>48</v>
      </c>
      <c r="S12" s="349"/>
      <c r="T12" s="349"/>
      <c r="U12"/>
      <c r="Y12" s="60"/>
      <c r="Z12" s="60"/>
      <c r="AA12" s="60"/>
    </row>
    <row r="13" spans="1:28" s="17" customFormat="1" ht="23.25" customHeight="1" x14ac:dyDescent="0.2">
      <c r="A13" s="347" t="s">
        <v>70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1"/>
      <c r="M13" s="31" t="s">
        <v>34</v>
      </c>
      <c r="N13" s="346"/>
      <c r="O13" s="34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7" t="s">
        <v>71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0" t="s">
        <v>72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/>
      <c r="M15" s="351" t="s">
        <v>62</v>
      </c>
      <c r="N15" s="351"/>
      <c r="O15" s="351"/>
      <c r="P15" s="351"/>
      <c r="Q15" s="35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2"/>
      <c r="N16" s="352"/>
      <c r="O16" s="352"/>
      <c r="P16" s="352"/>
      <c r="Q16" s="35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4" t="s">
        <v>60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2</v>
      </c>
      <c r="L17" s="354" t="s">
        <v>28</v>
      </c>
      <c r="M17" s="354" t="s">
        <v>17</v>
      </c>
      <c r="N17" s="354"/>
      <c r="O17" s="354"/>
      <c r="P17" s="354"/>
      <c r="Q17" s="354"/>
      <c r="R17" s="353" t="s">
        <v>57</v>
      </c>
      <c r="S17" s="354"/>
      <c r="T17" s="354" t="s">
        <v>6</v>
      </c>
      <c r="U17" s="354" t="s">
        <v>44</v>
      </c>
      <c r="V17" s="358" t="s">
        <v>56</v>
      </c>
      <c r="W17" s="354" t="s">
        <v>18</v>
      </c>
      <c r="X17" s="360" t="s">
        <v>61</v>
      </c>
      <c r="Y17" s="360" t="s">
        <v>19</v>
      </c>
      <c r="Z17" s="361" t="s">
        <v>58</v>
      </c>
      <c r="AA17" s="362"/>
      <c r="AB17" s="363"/>
      <c r="AC17" s="367"/>
      <c r="AZ17" s="368" t="s">
        <v>63</v>
      </c>
    </row>
    <row r="18" spans="1:52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4"/>
      <c r="M18" s="354"/>
      <c r="N18" s="354"/>
      <c r="O18" s="354"/>
      <c r="P18" s="354"/>
      <c r="Q18" s="354"/>
      <c r="R18" s="36" t="s">
        <v>47</v>
      </c>
      <c r="S18" s="36" t="s">
        <v>46</v>
      </c>
      <c r="T18" s="354"/>
      <c r="U18" s="354"/>
      <c r="V18" s="359"/>
      <c r="W18" s="354"/>
      <c r="X18" s="360"/>
      <c r="Y18" s="360"/>
      <c r="Z18" s="364"/>
      <c r="AA18" s="365"/>
      <c r="AB18" s="366"/>
      <c r="AC18" s="367"/>
      <c r="AZ18" s="368"/>
    </row>
    <row r="19" spans="1:52" ht="27.75" customHeight="1" x14ac:dyDescent="0.2">
      <c r="A19" s="369" t="s">
        <v>73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52" ht="16.5" customHeight="1" x14ac:dyDescent="0.25">
      <c r="A20" s="370" t="s">
        <v>73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52" ht="14.25" customHeight="1" x14ac:dyDescent="0.25">
      <c r="A21" s="371" t="s">
        <v>74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52" ht="27" customHeight="1" x14ac:dyDescent="0.25">
      <c r="A22" s="64" t="s">
        <v>75</v>
      </c>
      <c r="B22" s="64" t="s">
        <v>76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77</v>
      </c>
      <c r="L22" s="38">
        <v>35</v>
      </c>
      <c r="M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64</v>
      </c>
    </row>
    <row r="23" spans="1:52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1" t="s">
        <v>78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52" ht="27" customHeight="1" x14ac:dyDescent="0.25">
      <c r="A26" s="64" t="s">
        <v>79</v>
      </c>
      <c r="B26" s="64" t="s">
        <v>80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77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64</v>
      </c>
    </row>
    <row r="27" spans="1:52" ht="27" customHeight="1" x14ac:dyDescent="0.25">
      <c r="A27" s="64" t="s">
        <v>81</v>
      </c>
      <c r="B27" s="64" t="s">
        <v>82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77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64</v>
      </c>
    </row>
    <row r="28" spans="1:52" ht="27" customHeight="1" x14ac:dyDescent="0.25">
      <c r="A28" s="64" t="s">
        <v>83</v>
      </c>
      <c r="B28" s="64" t="s">
        <v>84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77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64</v>
      </c>
    </row>
    <row r="29" spans="1:52" ht="27" customHeight="1" x14ac:dyDescent="0.25">
      <c r="A29" s="64" t="s">
        <v>85</v>
      </c>
      <c r="B29" s="64" t="s">
        <v>86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77</v>
      </c>
      <c r="L29" s="38">
        <v>30</v>
      </c>
      <c r="M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64</v>
      </c>
    </row>
    <row r="30" spans="1:52" ht="27" customHeight="1" x14ac:dyDescent="0.25">
      <c r="A30" s="64" t="s">
        <v>87</v>
      </c>
      <c r="B30" s="64" t="s">
        <v>88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77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64</v>
      </c>
    </row>
    <row r="31" spans="1:52" ht="27" customHeight="1" x14ac:dyDescent="0.25">
      <c r="A31" s="64" t="s">
        <v>89</v>
      </c>
      <c r="B31" s="64" t="s">
        <v>90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77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64</v>
      </c>
    </row>
    <row r="32" spans="1:52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1" t="s">
        <v>91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52" ht="27" customHeight="1" x14ac:dyDescent="0.25">
      <c r="A35" s="64" t="s">
        <v>92</v>
      </c>
      <c r="B35" s="64" t="s">
        <v>93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95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94</v>
      </c>
    </row>
    <row r="36" spans="1:52" ht="27" customHeight="1" x14ac:dyDescent="0.25">
      <c r="A36" s="64" t="s">
        <v>96</v>
      </c>
      <c r="B36" s="64" t="s">
        <v>97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98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94</v>
      </c>
    </row>
    <row r="37" spans="1:52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1" t="s">
        <v>99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52" ht="80.25" customHeight="1" x14ac:dyDescent="0.25">
      <c r="A40" s="64" t="s">
        <v>100</v>
      </c>
      <c r="B40" s="64" t="s">
        <v>101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95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102</v>
      </c>
      <c r="Y40" s="70" t="s">
        <v>48</v>
      </c>
      <c r="AC40" s="71"/>
      <c r="AZ40" s="82" t="s">
        <v>64</v>
      </c>
    </row>
    <row r="41" spans="1:52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9" t="s">
        <v>103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55"/>
      <c r="Y43" s="55"/>
    </row>
    <row r="44" spans="1:52" ht="16.5" customHeight="1" x14ac:dyDescent="0.25">
      <c r="A44" s="370" t="s">
        <v>104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66"/>
      <c r="Y44" s="66"/>
    </row>
    <row r="45" spans="1:52" ht="14.25" customHeight="1" x14ac:dyDescent="0.25">
      <c r="A45" s="371" t="s">
        <v>105</v>
      </c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67"/>
      <c r="Y45" s="67"/>
    </row>
    <row r="46" spans="1:52" ht="27" customHeight="1" x14ac:dyDescent="0.25">
      <c r="A46" s="64" t="s">
        <v>106</v>
      </c>
      <c r="B46" s="64" t="s">
        <v>107</v>
      </c>
      <c r="C46" s="37">
        <v>4301020234</v>
      </c>
      <c r="D46" s="372">
        <v>4680115881440</v>
      </c>
      <c r="E46" s="372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108</v>
      </c>
      <c r="L46" s="38">
        <v>50</v>
      </c>
      <c r="M46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4"/>
      <c r="O46" s="374"/>
      <c r="P46" s="374"/>
      <c r="Q46" s="375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64</v>
      </c>
    </row>
    <row r="47" spans="1:52" ht="27" customHeight="1" x14ac:dyDescent="0.25">
      <c r="A47" s="64" t="s">
        <v>109</v>
      </c>
      <c r="B47" s="64" t="s">
        <v>110</v>
      </c>
      <c r="C47" s="37">
        <v>4301020232</v>
      </c>
      <c r="D47" s="372">
        <v>4680115881433</v>
      </c>
      <c r="E47" s="372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108</v>
      </c>
      <c r="L47" s="38">
        <v>50</v>
      </c>
      <c r="M47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4"/>
      <c r="O47" s="374"/>
      <c r="P47" s="374"/>
      <c r="Q47" s="375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64</v>
      </c>
    </row>
    <row r="48" spans="1:52" x14ac:dyDescent="0.2">
      <c r="A48" s="379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80"/>
      <c r="M48" s="376" t="s">
        <v>43</v>
      </c>
      <c r="N48" s="377"/>
      <c r="O48" s="377"/>
      <c r="P48" s="377"/>
      <c r="Q48" s="377"/>
      <c r="R48" s="377"/>
      <c r="S48" s="378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80"/>
      <c r="M49" s="376" t="s">
        <v>43</v>
      </c>
      <c r="N49" s="377"/>
      <c r="O49" s="377"/>
      <c r="P49" s="377"/>
      <c r="Q49" s="377"/>
      <c r="R49" s="377"/>
      <c r="S49" s="378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0" t="s">
        <v>111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66"/>
      <c r="Y50" s="66"/>
    </row>
    <row r="51" spans="1:52" ht="14.25" customHeight="1" x14ac:dyDescent="0.25">
      <c r="A51" s="371" t="s">
        <v>112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67"/>
      <c r="Y51" s="67"/>
    </row>
    <row r="52" spans="1:52" ht="27" customHeight="1" x14ac:dyDescent="0.25">
      <c r="A52" s="64" t="s">
        <v>113</v>
      </c>
      <c r="B52" s="64" t="s">
        <v>114</v>
      </c>
      <c r="C52" s="37">
        <v>4301011452</v>
      </c>
      <c r="D52" s="372">
        <v>4680115881426</v>
      </c>
      <c r="E52" s="372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108</v>
      </c>
      <c r="L52" s="38">
        <v>50</v>
      </c>
      <c r="M52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4"/>
      <c r="O52" s="374"/>
      <c r="P52" s="374"/>
      <c r="Q52" s="375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64</v>
      </c>
    </row>
    <row r="53" spans="1:52" ht="27" customHeight="1" x14ac:dyDescent="0.25">
      <c r="A53" s="64" t="s">
        <v>115</v>
      </c>
      <c r="B53" s="64" t="s">
        <v>116</v>
      </c>
      <c r="C53" s="37">
        <v>4301011437</v>
      </c>
      <c r="D53" s="372">
        <v>4680115881419</v>
      </c>
      <c r="E53" s="372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108</v>
      </c>
      <c r="L53" s="38">
        <v>50</v>
      </c>
      <c r="M53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4"/>
      <c r="O53" s="374"/>
      <c r="P53" s="374"/>
      <c r="Q53" s="375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64</v>
      </c>
    </row>
    <row r="54" spans="1:52" ht="27" customHeight="1" x14ac:dyDescent="0.25">
      <c r="A54" s="64" t="s">
        <v>117</v>
      </c>
      <c r="B54" s="64" t="s">
        <v>118</v>
      </c>
      <c r="C54" s="37">
        <v>4301011458</v>
      </c>
      <c r="D54" s="372">
        <v>4680115881525</v>
      </c>
      <c r="E54" s="372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108</v>
      </c>
      <c r="L54" s="38">
        <v>50</v>
      </c>
      <c r="M54" s="394" t="s">
        <v>119</v>
      </c>
      <c r="N54" s="374"/>
      <c r="O54" s="374"/>
      <c r="P54" s="374"/>
      <c r="Q54" s="375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64</v>
      </c>
    </row>
    <row r="55" spans="1:52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80"/>
      <c r="M55" s="376" t="s">
        <v>43</v>
      </c>
      <c r="N55" s="377"/>
      <c r="O55" s="377"/>
      <c r="P55" s="377"/>
      <c r="Q55" s="377"/>
      <c r="R55" s="377"/>
      <c r="S55" s="378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80"/>
      <c r="M56" s="376" t="s">
        <v>43</v>
      </c>
      <c r="N56" s="377"/>
      <c r="O56" s="377"/>
      <c r="P56" s="377"/>
      <c r="Q56" s="377"/>
      <c r="R56" s="377"/>
      <c r="S56" s="378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0" t="s">
        <v>103</v>
      </c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66"/>
      <c r="Y57" s="66"/>
    </row>
    <row r="58" spans="1:52" ht="14.25" customHeight="1" x14ac:dyDescent="0.25">
      <c r="A58" s="371" t="s">
        <v>112</v>
      </c>
      <c r="B58" s="371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67"/>
      <c r="Y58" s="67"/>
    </row>
    <row r="59" spans="1:52" ht="27" customHeight="1" x14ac:dyDescent="0.25">
      <c r="A59" s="64" t="s">
        <v>120</v>
      </c>
      <c r="B59" s="64" t="s">
        <v>121</v>
      </c>
      <c r="C59" s="37">
        <v>4301011623</v>
      </c>
      <c r="D59" s="372">
        <v>4607091382945</v>
      </c>
      <c r="E59" s="372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108</v>
      </c>
      <c r="L59" s="38">
        <v>50</v>
      </c>
      <c r="M59" s="395" t="s">
        <v>122</v>
      </c>
      <c r="N59" s="374"/>
      <c r="O59" s="374"/>
      <c r="P59" s="374"/>
      <c r="Q59" s="375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64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72">
        <v>4607091385670</v>
      </c>
      <c r="E60" s="372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108</v>
      </c>
      <c r="L60" s="38">
        <v>50</v>
      </c>
      <c r="M60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4"/>
      <c r="O60" s="374"/>
      <c r="P60" s="374"/>
      <c r="Q60" s="375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64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72">
        <v>4680115881327</v>
      </c>
      <c r="E61" s="372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4"/>
      <c r="O61" s="374"/>
      <c r="P61" s="374"/>
      <c r="Q61" s="375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64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72">
        <v>4607091388312</v>
      </c>
      <c r="E62" s="37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108</v>
      </c>
      <c r="L62" s="38">
        <v>45</v>
      </c>
      <c r="M62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4"/>
      <c r="O62" s="374"/>
      <c r="P62" s="374"/>
      <c r="Q62" s="375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64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72">
        <v>4680115882133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108</v>
      </c>
      <c r="L63" s="38">
        <v>50</v>
      </c>
      <c r="M63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64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72">
        <v>4607091382952</v>
      </c>
      <c r="E64" s="372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108</v>
      </c>
      <c r="L64" s="38">
        <v>50</v>
      </c>
      <c r="M64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64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72">
        <v>4607091385687</v>
      </c>
      <c r="E65" s="372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64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72">
        <v>4680115882539</v>
      </c>
      <c r="E66" s="372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64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72">
        <v>4607091384604</v>
      </c>
      <c r="E67" s="372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108</v>
      </c>
      <c r="L67" s="38">
        <v>50</v>
      </c>
      <c r="M67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64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72">
        <v>4680115880283</v>
      </c>
      <c r="E68" s="37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108</v>
      </c>
      <c r="L68" s="38">
        <v>45</v>
      </c>
      <c r="M68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64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72">
        <v>4680115881518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64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72">
        <v>4680115881303</v>
      </c>
      <c r="E70" s="372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64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72">
        <v>4607091388466</v>
      </c>
      <c r="E71" s="372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64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72">
        <v>4680115880269</v>
      </c>
      <c r="E72" s="372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64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72">
        <v>4680115880429</v>
      </c>
      <c r="E73" s="37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64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72">
        <v>4680115881457</v>
      </c>
      <c r="E74" s="372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64</v>
      </c>
    </row>
    <row r="75" spans="1:52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80"/>
      <c r="M75" s="376" t="s">
        <v>43</v>
      </c>
      <c r="N75" s="377"/>
      <c r="O75" s="377"/>
      <c r="P75" s="377"/>
      <c r="Q75" s="377"/>
      <c r="R75" s="377"/>
      <c r="S75" s="378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80"/>
      <c r="M76" s="376" t="s">
        <v>43</v>
      </c>
      <c r="N76" s="377"/>
      <c r="O76" s="377"/>
      <c r="P76" s="377"/>
      <c r="Q76" s="377"/>
      <c r="R76" s="377"/>
      <c r="S76" s="378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1" t="s">
        <v>105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67"/>
      <c r="Y77" s="67"/>
    </row>
    <row r="78" spans="1:52" ht="27" customHeight="1" x14ac:dyDescent="0.25">
      <c r="A78" s="64" t="s">
        <v>155</v>
      </c>
      <c r="B78" s="64" t="s">
        <v>156</v>
      </c>
      <c r="C78" s="37">
        <v>4301020189</v>
      </c>
      <c r="D78" s="372">
        <v>4607091384789</v>
      </c>
      <c r="E78" s="372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108</v>
      </c>
      <c r="L78" s="38">
        <v>45</v>
      </c>
      <c r="M78" s="411" t="s">
        <v>157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64</v>
      </c>
    </row>
    <row r="79" spans="1:52" ht="16.5" customHeight="1" x14ac:dyDescent="0.25">
      <c r="A79" s="64" t="s">
        <v>158</v>
      </c>
      <c r="B79" s="64" t="s">
        <v>159</v>
      </c>
      <c r="C79" s="37">
        <v>4301020235</v>
      </c>
      <c r="D79" s="372">
        <v>4680115881488</v>
      </c>
      <c r="E79" s="372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108</v>
      </c>
      <c r="L79" s="38">
        <v>50</v>
      </c>
      <c r="M79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64</v>
      </c>
    </row>
    <row r="80" spans="1:52" ht="27" customHeight="1" x14ac:dyDescent="0.25">
      <c r="A80" s="64" t="s">
        <v>160</v>
      </c>
      <c r="B80" s="64" t="s">
        <v>161</v>
      </c>
      <c r="C80" s="37">
        <v>4301020183</v>
      </c>
      <c r="D80" s="372">
        <v>4607091384765</v>
      </c>
      <c r="E80" s="372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108</v>
      </c>
      <c r="L80" s="38">
        <v>45</v>
      </c>
      <c r="M80" s="413" t="s">
        <v>162</v>
      </c>
      <c r="N80" s="374"/>
      <c r="O80" s="374"/>
      <c r="P80" s="374"/>
      <c r="Q80" s="375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64</v>
      </c>
    </row>
    <row r="81" spans="1:52" ht="27" customHeight="1" x14ac:dyDescent="0.25">
      <c r="A81" s="64" t="s">
        <v>163</v>
      </c>
      <c r="B81" s="64" t="s">
        <v>164</v>
      </c>
      <c r="C81" s="37">
        <v>4301020258</v>
      </c>
      <c r="D81" s="372">
        <v>4680115882775</v>
      </c>
      <c r="E81" s="372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136</v>
      </c>
      <c r="L81" s="38">
        <v>50</v>
      </c>
      <c r="M81" s="414" t="s">
        <v>165</v>
      </c>
      <c r="N81" s="374"/>
      <c r="O81" s="374"/>
      <c r="P81" s="374"/>
      <c r="Q81" s="375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64</v>
      </c>
    </row>
    <row r="82" spans="1:52" ht="27" customHeight="1" x14ac:dyDescent="0.25">
      <c r="A82" s="64" t="s">
        <v>166</v>
      </c>
      <c r="B82" s="64" t="s">
        <v>167</v>
      </c>
      <c r="C82" s="37">
        <v>4301020217</v>
      </c>
      <c r="D82" s="372">
        <v>4680115880658</v>
      </c>
      <c r="E82" s="372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108</v>
      </c>
      <c r="L82" s="38">
        <v>50</v>
      </c>
      <c r="M82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4"/>
      <c r="O82" s="374"/>
      <c r="P82" s="374"/>
      <c r="Q82" s="375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64</v>
      </c>
    </row>
    <row r="83" spans="1:52" ht="27" customHeight="1" x14ac:dyDescent="0.25">
      <c r="A83" s="64" t="s">
        <v>168</v>
      </c>
      <c r="B83" s="64" t="s">
        <v>169</v>
      </c>
      <c r="C83" s="37">
        <v>4301020223</v>
      </c>
      <c r="D83" s="372">
        <v>4607091381962</v>
      </c>
      <c r="E83" s="372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108</v>
      </c>
      <c r="L83" s="38">
        <v>50</v>
      </c>
      <c r="M83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64</v>
      </c>
    </row>
    <row r="84" spans="1:52" x14ac:dyDescent="0.2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80"/>
      <c r="M84" s="376" t="s">
        <v>43</v>
      </c>
      <c r="N84" s="377"/>
      <c r="O84" s="377"/>
      <c r="P84" s="377"/>
      <c r="Q84" s="377"/>
      <c r="R84" s="377"/>
      <c r="S84" s="378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80"/>
      <c r="M85" s="376" t="s">
        <v>43</v>
      </c>
      <c r="N85" s="377"/>
      <c r="O85" s="377"/>
      <c r="P85" s="377"/>
      <c r="Q85" s="377"/>
      <c r="R85" s="377"/>
      <c r="S85" s="378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1" t="s">
        <v>74</v>
      </c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  <c r="X86" s="67"/>
      <c r="Y86" s="67"/>
    </row>
    <row r="87" spans="1:52" ht="16.5" customHeight="1" x14ac:dyDescent="0.25">
      <c r="A87" s="64" t="s">
        <v>170</v>
      </c>
      <c r="B87" s="64" t="s">
        <v>171</v>
      </c>
      <c r="C87" s="37">
        <v>4301030895</v>
      </c>
      <c r="D87" s="372">
        <v>4607091387667</v>
      </c>
      <c r="E87" s="372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108</v>
      </c>
      <c r="L87" s="38">
        <v>40</v>
      </c>
      <c r="M87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64</v>
      </c>
    </row>
    <row r="88" spans="1:52" ht="27" customHeight="1" x14ac:dyDescent="0.25">
      <c r="A88" s="64" t="s">
        <v>172</v>
      </c>
      <c r="B88" s="64" t="s">
        <v>173</v>
      </c>
      <c r="C88" s="37">
        <v>4301030961</v>
      </c>
      <c r="D88" s="372">
        <v>4607091387636</v>
      </c>
      <c r="E88" s="372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77</v>
      </c>
      <c r="L88" s="38">
        <v>40</v>
      </c>
      <c r="M88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64</v>
      </c>
    </row>
    <row r="89" spans="1:52" ht="27" customHeight="1" x14ac:dyDescent="0.25">
      <c r="A89" s="64" t="s">
        <v>174</v>
      </c>
      <c r="B89" s="64" t="s">
        <v>175</v>
      </c>
      <c r="C89" s="37">
        <v>4301031078</v>
      </c>
      <c r="D89" s="372">
        <v>4607091384727</v>
      </c>
      <c r="E89" s="372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77</v>
      </c>
      <c r="L89" s="38">
        <v>45</v>
      </c>
      <c r="M89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4"/>
      <c r="O89" s="374"/>
      <c r="P89" s="374"/>
      <c r="Q89" s="375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64</v>
      </c>
    </row>
    <row r="90" spans="1:52" ht="27" customHeight="1" x14ac:dyDescent="0.25">
      <c r="A90" s="64" t="s">
        <v>176</v>
      </c>
      <c r="B90" s="64" t="s">
        <v>177</v>
      </c>
      <c r="C90" s="37">
        <v>4301031080</v>
      </c>
      <c r="D90" s="372">
        <v>4607091386745</v>
      </c>
      <c r="E90" s="372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77</v>
      </c>
      <c r="L90" s="38">
        <v>45</v>
      </c>
      <c r="M90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4"/>
      <c r="O90" s="374"/>
      <c r="P90" s="374"/>
      <c r="Q90" s="375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64</v>
      </c>
    </row>
    <row r="91" spans="1:52" ht="16.5" customHeight="1" x14ac:dyDescent="0.25">
      <c r="A91" s="64" t="s">
        <v>178</v>
      </c>
      <c r="B91" s="64" t="s">
        <v>179</v>
      </c>
      <c r="C91" s="37">
        <v>4301030963</v>
      </c>
      <c r="D91" s="372">
        <v>4607091382426</v>
      </c>
      <c r="E91" s="372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77</v>
      </c>
      <c r="L91" s="38">
        <v>40</v>
      </c>
      <c r="M91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4"/>
      <c r="O91" s="374"/>
      <c r="P91" s="374"/>
      <c r="Q91" s="375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64</v>
      </c>
    </row>
    <row r="92" spans="1:52" ht="27" customHeight="1" x14ac:dyDescent="0.25">
      <c r="A92" s="64" t="s">
        <v>180</v>
      </c>
      <c r="B92" s="64" t="s">
        <v>181</v>
      </c>
      <c r="C92" s="37">
        <v>4301030962</v>
      </c>
      <c r="D92" s="372">
        <v>4607091386547</v>
      </c>
      <c r="E92" s="372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77</v>
      </c>
      <c r="L92" s="38">
        <v>40</v>
      </c>
      <c r="M92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64</v>
      </c>
    </row>
    <row r="93" spans="1:52" ht="27" customHeight="1" x14ac:dyDescent="0.25">
      <c r="A93" s="64" t="s">
        <v>182</v>
      </c>
      <c r="B93" s="64" t="s">
        <v>183</v>
      </c>
      <c r="C93" s="37">
        <v>4301031077</v>
      </c>
      <c r="D93" s="372">
        <v>4607091384703</v>
      </c>
      <c r="E93" s="372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77</v>
      </c>
      <c r="L93" s="38">
        <v>45</v>
      </c>
      <c r="M93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64</v>
      </c>
    </row>
    <row r="94" spans="1:52" ht="27" customHeight="1" x14ac:dyDescent="0.25">
      <c r="A94" s="64" t="s">
        <v>184</v>
      </c>
      <c r="B94" s="64" t="s">
        <v>185</v>
      </c>
      <c r="C94" s="37">
        <v>4301031079</v>
      </c>
      <c r="D94" s="372">
        <v>4607091384734</v>
      </c>
      <c r="E94" s="372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77</v>
      </c>
      <c r="L94" s="38">
        <v>45</v>
      </c>
      <c r="M94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64</v>
      </c>
    </row>
    <row r="95" spans="1:52" ht="27" customHeight="1" x14ac:dyDescent="0.25">
      <c r="A95" s="64" t="s">
        <v>186</v>
      </c>
      <c r="B95" s="64" t="s">
        <v>187</v>
      </c>
      <c r="C95" s="37">
        <v>4301030964</v>
      </c>
      <c r="D95" s="372">
        <v>4607091382464</v>
      </c>
      <c r="E95" s="372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77</v>
      </c>
      <c r="L95" s="38">
        <v>40</v>
      </c>
      <c r="M95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64</v>
      </c>
    </row>
    <row r="96" spans="1:52" x14ac:dyDescent="0.2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80"/>
      <c r="M96" s="376" t="s">
        <v>43</v>
      </c>
      <c r="N96" s="377"/>
      <c r="O96" s="377"/>
      <c r="P96" s="377"/>
      <c r="Q96" s="377"/>
      <c r="R96" s="377"/>
      <c r="S96" s="378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376" t="s">
        <v>43</v>
      </c>
      <c r="N97" s="377"/>
      <c r="O97" s="377"/>
      <c r="P97" s="377"/>
      <c r="Q97" s="377"/>
      <c r="R97" s="377"/>
      <c r="S97" s="378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71" t="s">
        <v>78</v>
      </c>
      <c r="B98" s="371"/>
      <c r="C98" s="371"/>
      <c r="D98" s="371"/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  <c r="X98" s="67"/>
      <c r="Y98" s="67"/>
    </row>
    <row r="99" spans="1:52" ht="16.5" customHeight="1" x14ac:dyDescent="0.25">
      <c r="A99" s="64" t="s">
        <v>188</v>
      </c>
      <c r="B99" s="64" t="s">
        <v>189</v>
      </c>
      <c r="C99" s="37">
        <v>4301051480</v>
      </c>
      <c r="D99" s="372">
        <v>4680115882645</v>
      </c>
      <c r="E99" s="372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77</v>
      </c>
      <c r="L99" s="38">
        <v>40</v>
      </c>
      <c r="M99" s="426" t="s">
        <v>190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191</v>
      </c>
      <c r="AC99" s="71"/>
      <c r="AZ99" s="119" t="s">
        <v>64</v>
      </c>
    </row>
    <row r="100" spans="1:52" ht="27" customHeight="1" x14ac:dyDescent="0.25">
      <c r="A100" s="64" t="s">
        <v>192</v>
      </c>
      <c r="B100" s="64" t="s">
        <v>193</v>
      </c>
      <c r="C100" s="37">
        <v>4301051543</v>
      </c>
      <c r="D100" s="372">
        <v>4607091386967</v>
      </c>
      <c r="E100" s="372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77</v>
      </c>
      <c r="L100" s="38">
        <v>45</v>
      </c>
      <c r="M100" s="427" t="s">
        <v>194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64</v>
      </c>
    </row>
    <row r="101" spans="1:52" ht="16.5" customHeight="1" x14ac:dyDescent="0.25">
      <c r="A101" s="64" t="s">
        <v>195</v>
      </c>
      <c r="B101" s="64" t="s">
        <v>196</v>
      </c>
      <c r="C101" s="37">
        <v>4301051311</v>
      </c>
      <c r="D101" s="372">
        <v>4607091385304</v>
      </c>
      <c r="E101" s="372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77</v>
      </c>
      <c r="L101" s="38">
        <v>40</v>
      </c>
      <c r="M101" s="42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4"/>
      <c r="O101" s="374"/>
      <c r="P101" s="374"/>
      <c r="Q101" s="375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64</v>
      </c>
    </row>
    <row r="102" spans="1:52" ht="16.5" customHeight="1" x14ac:dyDescent="0.25">
      <c r="A102" s="64" t="s">
        <v>197</v>
      </c>
      <c r="B102" s="64" t="s">
        <v>198</v>
      </c>
      <c r="C102" s="37">
        <v>4301051306</v>
      </c>
      <c r="D102" s="372">
        <v>4607091386264</v>
      </c>
      <c r="E102" s="372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77</v>
      </c>
      <c r="L102" s="38">
        <v>31</v>
      </c>
      <c r="M102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4"/>
      <c r="O102" s="374"/>
      <c r="P102" s="374"/>
      <c r="Q102" s="375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64</v>
      </c>
    </row>
    <row r="103" spans="1:52" ht="27" customHeight="1" x14ac:dyDescent="0.25">
      <c r="A103" s="64" t="s">
        <v>199</v>
      </c>
      <c r="B103" s="64" t="s">
        <v>200</v>
      </c>
      <c r="C103" s="37">
        <v>4301051436</v>
      </c>
      <c r="D103" s="372">
        <v>4607091385731</v>
      </c>
      <c r="E103" s="372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430" t="s">
        <v>201</v>
      </c>
      <c r="N103" s="374"/>
      <c r="O103" s="374"/>
      <c r="P103" s="374"/>
      <c r="Q103" s="375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64</v>
      </c>
    </row>
    <row r="104" spans="1:52" ht="27" customHeight="1" x14ac:dyDescent="0.25">
      <c r="A104" s="64" t="s">
        <v>202</v>
      </c>
      <c r="B104" s="64" t="s">
        <v>203</v>
      </c>
      <c r="C104" s="37">
        <v>4301051439</v>
      </c>
      <c r="D104" s="372">
        <v>4680115880214</v>
      </c>
      <c r="E104" s="372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431" t="s">
        <v>204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64</v>
      </c>
    </row>
    <row r="105" spans="1:52" ht="27" customHeight="1" x14ac:dyDescent="0.25">
      <c r="A105" s="64" t="s">
        <v>205</v>
      </c>
      <c r="B105" s="64" t="s">
        <v>206</v>
      </c>
      <c r="C105" s="37">
        <v>4301051438</v>
      </c>
      <c r="D105" s="372">
        <v>4680115880894</v>
      </c>
      <c r="E105" s="372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432" t="s">
        <v>207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64</v>
      </c>
    </row>
    <row r="106" spans="1:52" ht="16.5" customHeight="1" x14ac:dyDescent="0.25">
      <c r="A106" s="64" t="s">
        <v>208</v>
      </c>
      <c r="B106" s="64" t="s">
        <v>209</v>
      </c>
      <c r="C106" s="37">
        <v>4301051313</v>
      </c>
      <c r="D106" s="372">
        <v>4607091385427</v>
      </c>
      <c r="E106" s="372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77</v>
      </c>
      <c r="L106" s="38">
        <v>40</v>
      </c>
      <c r="M106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64</v>
      </c>
    </row>
    <row r="107" spans="1:52" x14ac:dyDescent="0.2">
      <c r="A107" s="379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80"/>
      <c r="M107" s="376" t="s">
        <v>43</v>
      </c>
      <c r="N107" s="377"/>
      <c r="O107" s="377"/>
      <c r="P107" s="377"/>
      <c r="Q107" s="377"/>
      <c r="R107" s="377"/>
      <c r="S107" s="378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80"/>
      <c r="M108" s="376" t="s">
        <v>43</v>
      </c>
      <c r="N108" s="377"/>
      <c r="O108" s="377"/>
      <c r="P108" s="377"/>
      <c r="Q108" s="377"/>
      <c r="R108" s="377"/>
      <c r="S108" s="378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71" t="s">
        <v>210</v>
      </c>
      <c r="B109" s="371"/>
      <c r="C109" s="371"/>
      <c r="D109" s="371"/>
      <c r="E109" s="371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  <c r="X109" s="67"/>
      <c r="Y109" s="67"/>
    </row>
    <row r="110" spans="1:52" ht="27" customHeight="1" x14ac:dyDescent="0.25">
      <c r="A110" s="64" t="s">
        <v>211</v>
      </c>
      <c r="B110" s="64" t="s">
        <v>212</v>
      </c>
      <c r="C110" s="37">
        <v>4301060356</v>
      </c>
      <c r="D110" s="372">
        <v>4680115882652</v>
      </c>
      <c r="E110" s="372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77</v>
      </c>
      <c r="L110" s="38">
        <v>40</v>
      </c>
      <c r="M110" s="434" t="s">
        <v>213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191</v>
      </c>
      <c r="AC110" s="71"/>
      <c r="AZ110" s="127" t="s">
        <v>64</v>
      </c>
    </row>
    <row r="111" spans="1:52" ht="27" customHeight="1" x14ac:dyDescent="0.25">
      <c r="A111" s="64" t="s">
        <v>214</v>
      </c>
      <c r="B111" s="64" t="s">
        <v>215</v>
      </c>
      <c r="C111" s="37">
        <v>4301060296</v>
      </c>
      <c r="D111" s="372">
        <v>4607091383065</v>
      </c>
      <c r="E111" s="372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77</v>
      </c>
      <c r="L111" s="38">
        <v>30</v>
      </c>
      <c r="M111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4"/>
      <c r="O111" s="374"/>
      <c r="P111" s="374"/>
      <c r="Q111" s="375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64</v>
      </c>
    </row>
    <row r="112" spans="1:52" ht="27" customHeight="1" x14ac:dyDescent="0.25">
      <c r="A112" s="64" t="s">
        <v>216</v>
      </c>
      <c r="B112" s="64" t="s">
        <v>217</v>
      </c>
      <c r="C112" s="37">
        <v>4301060350</v>
      </c>
      <c r="D112" s="372">
        <v>4680115881532</v>
      </c>
      <c r="E112" s="372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136</v>
      </c>
      <c r="L112" s="38">
        <v>30</v>
      </c>
      <c r="M112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4"/>
      <c r="O112" s="374"/>
      <c r="P112" s="374"/>
      <c r="Q112" s="375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64</v>
      </c>
    </row>
    <row r="113" spans="1:52" ht="16.5" customHeight="1" x14ac:dyDescent="0.25">
      <c r="A113" s="64" t="s">
        <v>218</v>
      </c>
      <c r="B113" s="64" t="s">
        <v>219</v>
      </c>
      <c r="C113" s="37">
        <v>4301060309</v>
      </c>
      <c r="D113" s="372">
        <v>4680115880238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77</v>
      </c>
      <c r="L113" s="38">
        <v>40</v>
      </c>
      <c r="M113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4"/>
      <c r="O113" s="374"/>
      <c r="P113" s="374"/>
      <c r="Q113" s="375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64</v>
      </c>
    </row>
    <row r="114" spans="1:52" ht="27" customHeight="1" x14ac:dyDescent="0.25">
      <c r="A114" s="64" t="s">
        <v>220</v>
      </c>
      <c r="B114" s="64" t="s">
        <v>221</v>
      </c>
      <c r="C114" s="37">
        <v>4301060351</v>
      </c>
      <c r="D114" s="372">
        <v>4680115881464</v>
      </c>
      <c r="E114" s="372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136</v>
      </c>
      <c r="L114" s="38">
        <v>30</v>
      </c>
      <c r="M114" s="438" t="s">
        <v>222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64</v>
      </c>
    </row>
    <row r="115" spans="1:52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80"/>
      <c r="M115" s="376" t="s">
        <v>43</v>
      </c>
      <c r="N115" s="377"/>
      <c r="O115" s="377"/>
      <c r="P115" s="377"/>
      <c r="Q115" s="377"/>
      <c r="R115" s="377"/>
      <c r="S115" s="378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80"/>
      <c r="M116" s="376" t="s">
        <v>43</v>
      </c>
      <c r="N116" s="377"/>
      <c r="O116" s="377"/>
      <c r="P116" s="377"/>
      <c r="Q116" s="377"/>
      <c r="R116" s="377"/>
      <c r="S116" s="378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70" t="s">
        <v>223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6"/>
      <c r="Y117" s="66"/>
    </row>
    <row r="118" spans="1:52" ht="14.25" customHeight="1" x14ac:dyDescent="0.25">
      <c r="A118" s="371" t="s">
        <v>78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7"/>
      <c r="Y118" s="67"/>
    </row>
    <row r="119" spans="1:52" ht="27" customHeight="1" x14ac:dyDescent="0.25">
      <c r="A119" s="64" t="s">
        <v>224</v>
      </c>
      <c r="B119" s="64" t="s">
        <v>225</v>
      </c>
      <c r="C119" s="37">
        <v>4301051360</v>
      </c>
      <c r="D119" s="372">
        <v>4607091385168</v>
      </c>
      <c r="E119" s="372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136</v>
      </c>
      <c r="L119" s="38">
        <v>45</v>
      </c>
      <c r="M119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4"/>
      <c r="O119" s="374"/>
      <c r="P119" s="374"/>
      <c r="Q119" s="375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64</v>
      </c>
    </row>
    <row r="120" spans="1:52" ht="16.5" customHeight="1" x14ac:dyDescent="0.25">
      <c r="A120" s="64" t="s">
        <v>226</v>
      </c>
      <c r="B120" s="64" t="s">
        <v>227</v>
      </c>
      <c r="C120" s="37">
        <v>4301051362</v>
      </c>
      <c r="D120" s="372">
        <v>4607091383256</v>
      </c>
      <c r="E120" s="372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136</v>
      </c>
      <c r="L120" s="38">
        <v>45</v>
      </c>
      <c r="M12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4"/>
      <c r="O120" s="374"/>
      <c r="P120" s="374"/>
      <c r="Q120" s="375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64</v>
      </c>
    </row>
    <row r="121" spans="1:52" ht="16.5" customHeight="1" x14ac:dyDescent="0.25">
      <c r="A121" s="64" t="s">
        <v>228</v>
      </c>
      <c r="B121" s="64" t="s">
        <v>229</v>
      </c>
      <c r="C121" s="37">
        <v>4301051358</v>
      </c>
      <c r="D121" s="372">
        <v>4607091385748</v>
      </c>
      <c r="E121" s="372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136</v>
      </c>
      <c r="L121" s="38">
        <v>45</v>
      </c>
      <c r="M121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4"/>
      <c r="O121" s="374"/>
      <c r="P121" s="374"/>
      <c r="Q121" s="375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64</v>
      </c>
    </row>
    <row r="122" spans="1:52" ht="16.5" customHeight="1" x14ac:dyDescent="0.25">
      <c r="A122" s="64" t="s">
        <v>230</v>
      </c>
      <c r="B122" s="64" t="s">
        <v>231</v>
      </c>
      <c r="C122" s="37">
        <v>4301051364</v>
      </c>
      <c r="D122" s="372">
        <v>4607091384581</v>
      </c>
      <c r="E122" s="372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136</v>
      </c>
      <c r="L122" s="38">
        <v>45</v>
      </c>
      <c r="M122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64</v>
      </c>
    </row>
    <row r="123" spans="1:52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80"/>
      <c r="M123" s="376" t="s">
        <v>43</v>
      </c>
      <c r="N123" s="377"/>
      <c r="O123" s="377"/>
      <c r="P123" s="377"/>
      <c r="Q123" s="377"/>
      <c r="R123" s="377"/>
      <c r="S123" s="378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80"/>
      <c r="M124" s="376" t="s">
        <v>43</v>
      </c>
      <c r="N124" s="377"/>
      <c r="O124" s="377"/>
      <c r="P124" s="377"/>
      <c r="Q124" s="377"/>
      <c r="R124" s="377"/>
      <c r="S124" s="378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69" t="s">
        <v>232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55"/>
      <c r="Y125" s="55"/>
    </row>
    <row r="126" spans="1:52" ht="16.5" customHeight="1" x14ac:dyDescent="0.25">
      <c r="A126" s="370" t="s">
        <v>233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6"/>
      <c r="Y126" s="66"/>
    </row>
    <row r="127" spans="1:52" ht="14.25" customHeight="1" x14ac:dyDescent="0.25">
      <c r="A127" s="371" t="s">
        <v>112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7"/>
      <c r="Y127" s="67"/>
    </row>
    <row r="128" spans="1:52" ht="27" customHeight="1" x14ac:dyDescent="0.25">
      <c r="A128" s="64" t="s">
        <v>234</v>
      </c>
      <c r="B128" s="64" t="s">
        <v>235</v>
      </c>
      <c r="C128" s="37">
        <v>4301011223</v>
      </c>
      <c r="D128" s="372">
        <v>4607091383423</v>
      </c>
      <c r="E128" s="372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136</v>
      </c>
      <c r="L128" s="38">
        <v>35</v>
      </c>
      <c r="M128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4"/>
      <c r="O128" s="374"/>
      <c r="P128" s="374"/>
      <c r="Q128" s="375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64</v>
      </c>
    </row>
    <row r="129" spans="1:52" ht="27" customHeight="1" x14ac:dyDescent="0.25">
      <c r="A129" s="64" t="s">
        <v>236</v>
      </c>
      <c r="B129" s="64" t="s">
        <v>237</v>
      </c>
      <c r="C129" s="37">
        <v>4301011338</v>
      </c>
      <c r="D129" s="372">
        <v>4607091381405</v>
      </c>
      <c r="E129" s="372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77</v>
      </c>
      <c r="L129" s="38">
        <v>35</v>
      </c>
      <c r="M129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4"/>
      <c r="O129" s="374"/>
      <c r="P129" s="374"/>
      <c r="Q129" s="375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64</v>
      </c>
    </row>
    <row r="130" spans="1:52" ht="27" customHeight="1" x14ac:dyDescent="0.25">
      <c r="A130" s="64" t="s">
        <v>238</v>
      </c>
      <c r="B130" s="64" t="s">
        <v>239</v>
      </c>
      <c r="C130" s="37">
        <v>4301011333</v>
      </c>
      <c r="D130" s="372">
        <v>4607091386516</v>
      </c>
      <c r="E130" s="372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77</v>
      </c>
      <c r="L130" s="38">
        <v>30</v>
      </c>
      <c r="M130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4"/>
      <c r="O130" s="374"/>
      <c r="P130" s="374"/>
      <c r="Q130" s="375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64</v>
      </c>
    </row>
    <row r="131" spans="1:52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80"/>
      <c r="M131" s="376" t="s">
        <v>43</v>
      </c>
      <c r="N131" s="377"/>
      <c r="O131" s="377"/>
      <c r="P131" s="377"/>
      <c r="Q131" s="377"/>
      <c r="R131" s="377"/>
      <c r="S131" s="378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80"/>
      <c r="M132" s="376" t="s">
        <v>43</v>
      </c>
      <c r="N132" s="377"/>
      <c r="O132" s="377"/>
      <c r="P132" s="377"/>
      <c r="Q132" s="377"/>
      <c r="R132" s="377"/>
      <c r="S132" s="378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0" t="s">
        <v>240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6"/>
      <c r="Y133" s="66"/>
    </row>
    <row r="134" spans="1:52" ht="14.25" customHeight="1" x14ac:dyDescent="0.25">
      <c r="A134" s="371" t="s">
        <v>74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7"/>
      <c r="Y134" s="67"/>
    </row>
    <row r="135" spans="1:52" ht="27" customHeight="1" x14ac:dyDescent="0.25">
      <c r="A135" s="64" t="s">
        <v>241</v>
      </c>
      <c r="B135" s="64" t="s">
        <v>242</v>
      </c>
      <c r="C135" s="37">
        <v>4301031191</v>
      </c>
      <c r="D135" s="372">
        <v>4680115880993</v>
      </c>
      <c r="E135" s="372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77</v>
      </c>
      <c r="L135" s="38">
        <v>40</v>
      </c>
      <c r="M135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4"/>
      <c r="O135" s="374"/>
      <c r="P135" s="374"/>
      <c r="Q135" s="375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64</v>
      </c>
    </row>
    <row r="136" spans="1:52" ht="27" customHeight="1" x14ac:dyDescent="0.25">
      <c r="A136" s="64" t="s">
        <v>243</v>
      </c>
      <c r="B136" s="64" t="s">
        <v>244</v>
      </c>
      <c r="C136" s="37">
        <v>4301031204</v>
      </c>
      <c r="D136" s="372">
        <v>4680115881761</v>
      </c>
      <c r="E136" s="372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77</v>
      </c>
      <c r="L136" s="38">
        <v>40</v>
      </c>
      <c r="M136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4"/>
      <c r="O136" s="374"/>
      <c r="P136" s="374"/>
      <c r="Q136" s="375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64</v>
      </c>
    </row>
    <row r="137" spans="1:52" ht="27" customHeight="1" x14ac:dyDescent="0.25">
      <c r="A137" s="64" t="s">
        <v>245</v>
      </c>
      <c r="B137" s="64" t="s">
        <v>246</v>
      </c>
      <c r="C137" s="37">
        <v>4301031201</v>
      </c>
      <c r="D137" s="372">
        <v>4680115881563</v>
      </c>
      <c r="E137" s="372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77</v>
      </c>
      <c r="L137" s="38">
        <v>40</v>
      </c>
      <c r="M137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4"/>
      <c r="O137" s="374"/>
      <c r="P137" s="374"/>
      <c r="Q137" s="375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64</v>
      </c>
    </row>
    <row r="138" spans="1:52" ht="27" customHeight="1" x14ac:dyDescent="0.25">
      <c r="A138" s="64" t="s">
        <v>247</v>
      </c>
      <c r="B138" s="64" t="s">
        <v>248</v>
      </c>
      <c r="C138" s="37">
        <v>4301031199</v>
      </c>
      <c r="D138" s="372">
        <v>4680115880986</v>
      </c>
      <c r="E138" s="372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77</v>
      </c>
      <c r="L138" s="38">
        <v>40</v>
      </c>
      <c r="M138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64</v>
      </c>
    </row>
    <row r="139" spans="1:52" ht="27" customHeight="1" x14ac:dyDescent="0.25">
      <c r="A139" s="64" t="s">
        <v>249</v>
      </c>
      <c r="B139" s="64" t="s">
        <v>250</v>
      </c>
      <c r="C139" s="37">
        <v>4301031190</v>
      </c>
      <c r="D139" s="372">
        <v>4680115880207</v>
      </c>
      <c r="E139" s="372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77</v>
      </c>
      <c r="L139" s="38">
        <v>40</v>
      </c>
      <c r="M139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64</v>
      </c>
    </row>
    <row r="140" spans="1:52" ht="27" customHeight="1" x14ac:dyDescent="0.25">
      <c r="A140" s="64" t="s">
        <v>251</v>
      </c>
      <c r="B140" s="64" t="s">
        <v>252</v>
      </c>
      <c r="C140" s="37">
        <v>4301031205</v>
      </c>
      <c r="D140" s="372">
        <v>4680115881785</v>
      </c>
      <c r="E140" s="372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77</v>
      </c>
      <c r="L140" s="38">
        <v>40</v>
      </c>
      <c r="M140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64</v>
      </c>
    </row>
    <row r="141" spans="1:52" ht="27" customHeight="1" x14ac:dyDescent="0.25">
      <c r="A141" s="64" t="s">
        <v>253</v>
      </c>
      <c r="B141" s="64" t="s">
        <v>254</v>
      </c>
      <c r="C141" s="37">
        <v>4301031202</v>
      </c>
      <c r="D141" s="372">
        <v>4680115881679</v>
      </c>
      <c r="E141" s="372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77</v>
      </c>
      <c r="L141" s="38">
        <v>40</v>
      </c>
      <c r="M141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64</v>
      </c>
    </row>
    <row r="142" spans="1:52" ht="27" customHeight="1" x14ac:dyDescent="0.25">
      <c r="A142" s="64" t="s">
        <v>255</v>
      </c>
      <c r="B142" s="64" t="s">
        <v>256</v>
      </c>
      <c r="C142" s="37">
        <v>4301031158</v>
      </c>
      <c r="D142" s="372">
        <v>4680115880191</v>
      </c>
      <c r="E142" s="372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77</v>
      </c>
      <c r="L142" s="38">
        <v>40</v>
      </c>
      <c r="M142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64</v>
      </c>
    </row>
    <row r="143" spans="1:52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80"/>
      <c r="M143" s="376" t="s">
        <v>43</v>
      </c>
      <c r="N143" s="377"/>
      <c r="O143" s="377"/>
      <c r="P143" s="377"/>
      <c r="Q143" s="377"/>
      <c r="R143" s="377"/>
      <c r="S143" s="378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80"/>
      <c r="M144" s="376" t="s">
        <v>43</v>
      </c>
      <c r="N144" s="377"/>
      <c r="O144" s="377"/>
      <c r="P144" s="377"/>
      <c r="Q144" s="377"/>
      <c r="R144" s="377"/>
      <c r="S144" s="378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70" t="s">
        <v>257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6"/>
      <c r="Y145" s="66"/>
    </row>
    <row r="146" spans="1:52" ht="14.25" customHeight="1" x14ac:dyDescent="0.25">
      <c r="A146" s="371" t="s">
        <v>112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7"/>
      <c r="Y146" s="67"/>
    </row>
    <row r="147" spans="1:52" ht="16.5" customHeight="1" x14ac:dyDescent="0.25">
      <c r="A147" s="64" t="s">
        <v>258</v>
      </c>
      <c r="B147" s="64" t="s">
        <v>259</v>
      </c>
      <c r="C147" s="37">
        <v>4301011450</v>
      </c>
      <c r="D147" s="372">
        <v>4680115881402</v>
      </c>
      <c r="E147" s="372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108</v>
      </c>
      <c r="L147" s="38">
        <v>55</v>
      </c>
      <c r="M147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64</v>
      </c>
    </row>
    <row r="148" spans="1:52" ht="27" customHeight="1" x14ac:dyDescent="0.25">
      <c r="A148" s="64" t="s">
        <v>260</v>
      </c>
      <c r="B148" s="64" t="s">
        <v>261</v>
      </c>
      <c r="C148" s="37">
        <v>4301011454</v>
      </c>
      <c r="D148" s="372">
        <v>4680115881396</v>
      </c>
      <c r="E148" s="372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77</v>
      </c>
      <c r="L148" s="38">
        <v>55</v>
      </c>
      <c r="M148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64</v>
      </c>
    </row>
    <row r="149" spans="1:52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80"/>
      <c r="M149" s="376" t="s">
        <v>43</v>
      </c>
      <c r="N149" s="377"/>
      <c r="O149" s="377"/>
      <c r="P149" s="377"/>
      <c r="Q149" s="377"/>
      <c r="R149" s="377"/>
      <c r="S149" s="378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80"/>
      <c r="M150" s="376" t="s">
        <v>43</v>
      </c>
      <c r="N150" s="377"/>
      <c r="O150" s="377"/>
      <c r="P150" s="377"/>
      <c r="Q150" s="377"/>
      <c r="R150" s="377"/>
      <c r="S150" s="378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1" t="s">
        <v>105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67"/>
      <c r="Y151" s="67"/>
    </row>
    <row r="152" spans="1:52" ht="16.5" customHeight="1" x14ac:dyDescent="0.25">
      <c r="A152" s="64" t="s">
        <v>262</v>
      </c>
      <c r="B152" s="64" t="s">
        <v>263</v>
      </c>
      <c r="C152" s="37">
        <v>4301020262</v>
      </c>
      <c r="D152" s="372">
        <v>4680115882935</v>
      </c>
      <c r="E152" s="372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136</v>
      </c>
      <c r="L152" s="38">
        <v>50</v>
      </c>
      <c r="M152" s="456" t="s">
        <v>264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64</v>
      </c>
    </row>
    <row r="153" spans="1:52" ht="16.5" customHeight="1" x14ac:dyDescent="0.25">
      <c r="A153" s="64" t="s">
        <v>265</v>
      </c>
      <c r="B153" s="64" t="s">
        <v>266</v>
      </c>
      <c r="C153" s="37">
        <v>4301020220</v>
      </c>
      <c r="D153" s="372">
        <v>4680115880764</v>
      </c>
      <c r="E153" s="372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108</v>
      </c>
      <c r="L153" s="38">
        <v>50</v>
      </c>
      <c r="M153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64</v>
      </c>
    </row>
    <row r="154" spans="1:52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80"/>
      <c r="M154" s="376" t="s">
        <v>43</v>
      </c>
      <c r="N154" s="377"/>
      <c r="O154" s="377"/>
      <c r="P154" s="377"/>
      <c r="Q154" s="377"/>
      <c r="R154" s="377"/>
      <c r="S154" s="378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1" t="s">
        <v>74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67"/>
      <c r="Y156" s="67"/>
    </row>
    <row r="157" spans="1:52" ht="27" customHeight="1" x14ac:dyDescent="0.25">
      <c r="A157" s="64" t="s">
        <v>267</v>
      </c>
      <c r="B157" s="64" t="s">
        <v>268</v>
      </c>
      <c r="C157" s="37">
        <v>4301031224</v>
      </c>
      <c r="D157" s="372">
        <v>4680115882683</v>
      </c>
      <c r="E157" s="372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77</v>
      </c>
      <c r="L157" s="38">
        <v>40</v>
      </c>
      <c r="M157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4"/>
      <c r="O157" s="374"/>
      <c r="P157" s="374"/>
      <c r="Q157" s="375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64</v>
      </c>
    </row>
    <row r="158" spans="1:52" ht="27" customHeight="1" x14ac:dyDescent="0.25">
      <c r="A158" s="64" t="s">
        <v>269</v>
      </c>
      <c r="B158" s="64" t="s">
        <v>270</v>
      </c>
      <c r="C158" s="37">
        <v>4301031230</v>
      </c>
      <c r="D158" s="372">
        <v>4680115882690</v>
      </c>
      <c r="E158" s="372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77</v>
      </c>
      <c r="L158" s="38">
        <v>40</v>
      </c>
      <c r="M158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64</v>
      </c>
    </row>
    <row r="159" spans="1:52" ht="27" customHeight="1" x14ac:dyDescent="0.25">
      <c r="A159" s="64" t="s">
        <v>271</v>
      </c>
      <c r="B159" s="64" t="s">
        <v>272</v>
      </c>
      <c r="C159" s="37">
        <v>4301031220</v>
      </c>
      <c r="D159" s="372">
        <v>4680115882669</v>
      </c>
      <c r="E159" s="372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77</v>
      </c>
      <c r="L159" s="38">
        <v>40</v>
      </c>
      <c r="M159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64</v>
      </c>
    </row>
    <row r="160" spans="1:52" ht="27" customHeight="1" x14ac:dyDescent="0.25">
      <c r="A160" s="64" t="s">
        <v>273</v>
      </c>
      <c r="B160" s="64" t="s">
        <v>274</v>
      </c>
      <c r="C160" s="37">
        <v>4301031221</v>
      </c>
      <c r="D160" s="372">
        <v>4680115882676</v>
      </c>
      <c r="E160" s="372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77</v>
      </c>
      <c r="L160" s="38">
        <v>40</v>
      </c>
      <c r="M160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64</v>
      </c>
    </row>
    <row r="161" spans="1:52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71" t="s">
        <v>78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52" ht="27" customHeight="1" x14ac:dyDescent="0.25">
      <c r="A164" s="64" t="s">
        <v>275</v>
      </c>
      <c r="B164" s="64" t="s">
        <v>276</v>
      </c>
      <c r="C164" s="37">
        <v>4301051409</v>
      </c>
      <c r="D164" s="372">
        <v>4680115881556</v>
      </c>
      <c r="E164" s="372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136</v>
      </c>
      <c r="L164" s="38">
        <v>45</v>
      </c>
      <c r="M164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64</v>
      </c>
    </row>
    <row r="165" spans="1:52" ht="16.5" customHeight="1" x14ac:dyDescent="0.25">
      <c r="A165" s="64" t="s">
        <v>277</v>
      </c>
      <c r="B165" s="64" t="s">
        <v>278</v>
      </c>
      <c r="C165" s="37">
        <v>4301051538</v>
      </c>
      <c r="D165" s="372">
        <v>4680115880573</v>
      </c>
      <c r="E165" s="372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77</v>
      </c>
      <c r="L165" s="38">
        <v>45</v>
      </c>
      <c r="M165" s="463" t="s">
        <v>279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64</v>
      </c>
    </row>
    <row r="166" spans="1:52" ht="27" customHeight="1" x14ac:dyDescent="0.25">
      <c r="A166" s="64" t="s">
        <v>280</v>
      </c>
      <c r="B166" s="64" t="s">
        <v>281</v>
      </c>
      <c r="C166" s="37">
        <v>4301051408</v>
      </c>
      <c r="D166" s="372">
        <v>4680115881594</v>
      </c>
      <c r="E166" s="372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136</v>
      </c>
      <c r="L166" s="38">
        <v>40</v>
      </c>
      <c r="M166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64</v>
      </c>
    </row>
    <row r="167" spans="1:52" ht="27" customHeight="1" x14ac:dyDescent="0.25">
      <c r="A167" s="64" t="s">
        <v>282</v>
      </c>
      <c r="B167" s="64" t="s">
        <v>283</v>
      </c>
      <c r="C167" s="37">
        <v>4301051433</v>
      </c>
      <c r="D167" s="372">
        <v>4680115881587</v>
      </c>
      <c r="E167" s="372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77</v>
      </c>
      <c r="L167" s="38">
        <v>35</v>
      </c>
      <c r="M167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64</v>
      </c>
    </row>
    <row r="168" spans="1:52" ht="16.5" customHeight="1" x14ac:dyDescent="0.25">
      <c r="A168" s="64" t="s">
        <v>284</v>
      </c>
      <c r="B168" s="64" t="s">
        <v>285</v>
      </c>
      <c r="C168" s="37">
        <v>4301051380</v>
      </c>
      <c r="D168" s="372">
        <v>4680115880962</v>
      </c>
      <c r="E168" s="372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77</v>
      </c>
      <c r="L168" s="38">
        <v>40</v>
      </c>
      <c r="M168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64</v>
      </c>
    </row>
    <row r="169" spans="1:52" ht="27" customHeight="1" x14ac:dyDescent="0.25">
      <c r="A169" s="64" t="s">
        <v>286</v>
      </c>
      <c r="B169" s="64" t="s">
        <v>287</v>
      </c>
      <c r="C169" s="37">
        <v>4301051411</v>
      </c>
      <c r="D169" s="372">
        <v>4680115881617</v>
      </c>
      <c r="E169" s="372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136</v>
      </c>
      <c r="L169" s="38">
        <v>40</v>
      </c>
      <c r="M169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64</v>
      </c>
    </row>
    <row r="170" spans="1:52" ht="27" customHeight="1" x14ac:dyDescent="0.25">
      <c r="A170" s="64" t="s">
        <v>288</v>
      </c>
      <c r="B170" s="64" t="s">
        <v>289</v>
      </c>
      <c r="C170" s="37">
        <v>4301051377</v>
      </c>
      <c r="D170" s="372">
        <v>4680115881228</v>
      </c>
      <c r="E170" s="372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77</v>
      </c>
      <c r="L170" s="38">
        <v>35</v>
      </c>
      <c r="M170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64</v>
      </c>
    </row>
    <row r="171" spans="1:52" ht="27" customHeight="1" x14ac:dyDescent="0.25">
      <c r="A171" s="64" t="s">
        <v>290</v>
      </c>
      <c r="B171" s="64" t="s">
        <v>291</v>
      </c>
      <c r="C171" s="37">
        <v>4301051432</v>
      </c>
      <c r="D171" s="372">
        <v>4680115881037</v>
      </c>
      <c r="E171" s="372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77</v>
      </c>
      <c r="L171" s="38">
        <v>35</v>
      </c>
      <c r="M171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64</v>
      </c>
    </row>
    <row r="172" spans="1:52" ht="27" customHeight="1" x14ac:dyDescent="0.25">
      <c r="A172" s="64" t="s">
        <v>292</v>
      </c>
      <c r="B172" s="64" t="s">
        <v>293</v>
      </c>
      <c r="C172" s="37">
        <v>4301051384</v>
      </c>
      <c r="D172" s="372">
        <v>4680115881211</v>
      </c>
      <c r="E172" s="372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77</v>
      </c>
      <c r="L172" s="38">
        <v>45</v>
      </c>
      <c r="M172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64</v>
      </c>
    </row>
    <row r="173" spans="1:52" ht="27" customHeight="1" x14ac:dyDescent="0.25">
      <c r="A173" s="64" t="s">
        <v>294</v>
      </c>
      <c r="B173" s="64" t="s">
        <v>295</v>
      </c>
      <c r="C173" s="37">
        <v>4301051378</v>
      </c>
      <c r="D173" s="372">
        <v>4680115881020</v>
      </c>
      <c r="E173" s="372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77</v>
      </c>
      <c r="L173" s="38">
        <v>45</v>
      </c>
      <c r="M173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64</v>
      </c>
    </row>
    <row r="174" spans="1:52" ht="27" customHeight="1" x14ac:dyDescent="0.25">
      <c r="A174" s="64" t="s">
        <v>296</v>
      </c>
      <c r="B174" s="64" t="s">
        <v>297</v>
      </c>
      <c r="C174" s="37">
        <v>4301051407</v>
      </c>
      <c r="D174" s="372">
        <v>4680115882195</v>
      </c>
      <c r="E174" s="372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136</v>
      </c>
      <c r="L174" s="38">
        <v>40</v>
      </c>
      <c r="M174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64</v>
      </c>
    </row>
    <row r="175" spans="1:52" ht="27" customHeight="1" x14ac:dyDescent="0.25">
      <c r="A175" s="64" t="s">
        <v>298</v>
      </c>
      <c r="B175" s="64" t="s">
        <v>299</v>
      </c>
      <c r="C175" s="37">
        <v>4301051479</v>
      </c>
      <c r="D175" s="372">
        <v>4680115882607</v>
      </c>
      <c r="E175" s="372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136</v>
      </c>
      <c r="L175" s="38">
        <v>45</v>
      </c>
      <c r="M175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64</v>
      </c>
    </row>
    <row r="176" spans="1:52" ht="27" customHeight="1" x14ac:dyDescent="0.25">
      <c r="A176" s="64" t="s">
        <v>300</v>
      </c>
      <c r="B176" s="64" t="s">
        <v>301</v>
      </c>
      <c r="C176" s="37">
        <v>4301051468</v>
      </c>
      <c r="D176" s="372">
        <v>4680115880092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64</v>
      </c>
    </row>
    <row r="177" spans="1:52" ht="27" customHeight="1" x14ac:dyDescent="0.25">
      <c r="A177" s="64" t="s">
        <v>302</v>
      </c>
      <c r="B177" s="64" t="s">
        <v>303</v>
      </c>
      <c r="C177" s="37">
        <v>4301051469</v>
      </c>
      <c r="D177" s="372">
        <v>4680115880221</v>
      </c>
      <c r="E177" s="372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136</v>
      </c>
      <c r="L177" s="38">
        <v>45</v>
      </c>
      <c r="M177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64</v>
      </c>
    </row>
    <row r="178" spans="1:52" ht="16.5" customHeight="1" x14ac:dyDescent="0.25">
      <c r="A178" s="64" t="s">
        <v>304</v>
      </c>
      <c r="B178" s="64" t="s">
        <v>305</v>
      </c>
      <c r="C178" s="37">
        <v>4301051523</v>
      </c>
      <c r="D178" s="372">
        <v>4680115882942</v>
      </c>
      <c r="E178" s="372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77</v>
      </c>
      <c r="L178" s="38">
        <v>40</v>
      </c>
      <c r="M178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64</v>
      </c>
    </row>
    <row r="179" spans="1:52" ht="16.5" customHeight="1" x14ac:dyDescent="0.25">
      <c r="A179" s="64" t="s">
        <v>306</v>
      </c>
      <c r="B179" s="64" t="s">
        <v>307</v>
      </c>
      <c r="C179" s="37">
        <v>4301051326</v>
      </c>
      <c r="D179" s="372">
        <v>4680115880504</v>
      </c>
      <c r="E179" s="37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77</v>
      </c>
      <c r="L179" s="38">
        <v>40</v>
      </c>
      <c r="M179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64</v>
      </c>
    </row>
    <row r="180" spans="1:52" ht="27" customHeight="1" x14ac:dyDescent="0.25">
      <c r="A180" s="64" t="s">
        <v>308</v>
      </c>
      <c r="B180" s="64" t="s">
        <v>309</v>
      </c>
      <c r="C180" s="37">
        <v>4301051410</v>
      </c>
      <c r="D180" s="372">
        <v>4680115882164</v>
      </c>
      <c r="E180" s="372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136</v>
      </c>
      <c r="L180" s="38">
        <v>40</v>
      </c>
      <c r="M180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4"/>
      <c r="O180" s="374"/>
      <c r="P180" s="374"/>
      <c r="Q180" s="375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64</v>
      </c>
    </row>
    <row r="181" spans="1:52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80"/>
      <c r="M182" s="376" t="s">
        <v>43</v>
      </c>
      <c r="N182" s="377"/>
      <c r="O182" s="377"/>
      <c r="P182" s="377"/>
      <c r="Q182" s="377"/>
      <c r="R182" s="377"/>
      <c r="S182" s="378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71" t="s">
        <v>210</v>
      </c>
      <c r="B183" s="371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  <c r="X183" s="67"/>
      <c r="Y183" s="67"/>
    </row>
    <row r="184" spans="1:52" ht="16.5" customHeight="1" x14ac:dyDescent="0.25">
      <c r="A184" s="64" t="s">
        <v>310</v>
      </c>
      <c r="B184" s="64" t="s">
        <v>311</v>
      </c>
      <c r="C184" s="37">
        <v>4301060338</v>
      </c>
      <c r="D184" s="372">
        <v>4680115880801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77</v>
      </c>
      <c r="L184" s="38">
        <v>40</v>
      </c>
      <c r="M184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64</v>
      </c>
    </row>
    <row r="185" spans="1:52" ht="27" customHeight="1" x14ac:dyDescent="0.25">
      <c r="A185" s="64" t="s">
        <v>312</v>
      </c>
      <c r="B185" s="64" t="s">
        <v>313</v>
      </c>
      <c r="C185" s="37">
        <v>4301060339</v>
      </c>
      <c r="D185" s="372">
        <v>4680115880818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77</v>
      </c>
      <c r="L185" s="38">
        <v>40</v>
      </c>
      <c r="M185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64</v>
      </c>
    </row>
    <row r="186" spans="1:52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80"/>
      <c r="M186" s="376" t="s">
        <v>43</v>
      </c>
      <c r="N186" s="377"/>
      <c r="O186" s="377"/>
      <c r="P186" s="377"/>
      <c r="Q186" s="377"/>
      <c r="R186" s="377"/>
      <c r="S186" s="378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376" t="s">
        <v>43</v>
      </c>
      <c r="N187" s="377"/>
      <c r="O187" s="377"/>
      <c r="P187" s="377"/>
      <c r="Q187" s="377"/>
      <c r="R187" s="377"/>
      <c r="S187" s="378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70" t="s">
        <v>314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6"/>
      <c r="Y188" s="66"/>
    </row>
    <row r="189" spans="1:52" ht="14.25" customHeight="1" x14ac:dyDescent="0.25">
      <c r="A189" s="371" t="s">
        <v>112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7"/>
      <c r="Y189" s="67"/>
    </row>
    <row r="190" spans="1:52" ht="27" customHeight="1" x14ac:dyDescent="0.25">
      <c r="A190" s="64" t="s">
        <v>315</v>
      </c>
      <c r="B190" s="64" t="s">
        <v>316</v>
      </c>
      <c r="C190" s="37">
        <v>4301011346</v>
      </c>
      <c r="D190" s="372">
        <v>4607091387445</v>
      </c>
      <c r="E190" s="372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108</v>
      </c>
      <c r="L190" s="38">
        <v>31</v>
      </c>
      <c r="M190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64</v>
      </c>
    </row>
    <row r="191" spans="1:52" ht="27" customHeight="1" x14ac:dyDescent="0.25">
      <c r="A191" s="64" t="s">
        <v>317</v>
      </c>
      <c r="B191" s="64" t="s">
        <v>318</v>
      </c>
      <c r="C191" s="37">
        <v>4301011362</v>
      </c>
      <c r="D191" s="372">
        <v>4607091386004</v>
      </c>
      <c r="E191" s="372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319</v>
      </c>
      <c r="L191" s="38">
        <v>55</v>
      </c>
      <c r="M191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64</v>
      </c>
    </row>
    <row r="192" spans="1:52" ht="27" customHeight="1" x14ac:dyDescent="0.25">
      <c r="A192" s="64" t="s">
        <v>317</v>
      </c>
      <c r="B192" s="64" t="s">
        <v>320</v>
      </c>
      <c r="C192" s="37">
        <v>4301011308</v>
      </c>
      <c r="D192" s="372">
        <v>4607091386004</v>
      </c>
      <c r="E192" s="372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108</v>
      </c>
      <c r="L192" s="38">
        <v>55</v>
      </c>
      <c r="M192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64</v>
      </c>
    </row>
    <row r="193" spans="1:52" ht="27" customHeight="1" x14ac:dyDescent="0.25">
      <c r="A193" s="64" t="s">
        <v>321</v>
      </c>
      <c r="B193" s="64" t="s">
        <v>322</v>
      </c>
      <c r="C193" s="37">
        <v>4301011347</v>
      </c>
      <c r="D193" s="372">
        <v>4607091386073</v>
      </c>
      <c r="E193" s="372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108</v>
      </c>
      <c r="L193" s="38">
        <v>31</v>
      </c>
      <c r="M193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64</v>
      </c>
    </row>
    <row r="194" spans="1:52" ht="27" customHeight="1" x14ac:dyDescent="0.25">
      <c r="A194" s="64" t="s">
        <v>323</v>
      </c>
      <c r="B194" s="64" t="s">
        <v>324</v>
      </c>
      <c r="C194" s="37">
        <v>4301011395</v>
      </c>
      <c r="D194" s="372">
        <v>4607091387322</v>
      </c>
      <c r="E194" s="372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319</v>
      </c>
      <c r="L194" s="38">
        <v>55</v>
      </c>
      <c r="M194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64</v>
      </c>
    </row>
    <row r="195" spans="1:52" ht="27" customHeight="1" x14ac:dyDescent="0.25">
      <c r="A195" s="64" t="s">
        <v>323</v>
      </c>
      <c r="B195" s="64" t="s">
        <v>325</v>
      </c>
      <c r="C195" s="37">
        <v>4301010928</v>
      </c>
      <c r="D195" s="372">
        <v>4607091387322</v>
      </c>
      <c r="E195" s="37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108</v>
      </c>
      <c r="L195" s="38">
        <v>55</v>
      </c>
      <c r="M195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64</v>
      </c>
    </row>
    <row r="196" spans="1:52" ht="27" customHeight="1" x14ac:dyDescent="0.25">
      <c r="A196" s="64" t="s">
        <v>326</v>
      </c>
      <c r="B196" s="64" t="s">
        <v>327</v>
      </c>
      <c r="C196" s="37">
        <v>4301011311</v>
      </c>
      <c r="D196" s="372">
        <v>4607091387377</v>
      </c>
      <c r="E196" s="372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108</v>
      </c>
      <c r="L196" s="38">
        <v>55</v>
      </c>
      <c r="M196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64</v>
      </c>
    </row>
    <row r="197" spans="1:52" ht="27" customHeight="1" x14ac:dyDescent="0.25">
      <c r="A197" s="64" t="s">
        <v>328</v>
      </c>
      <c r="B197" s="64" t="s">
        <v>329</v>
      </c>
      <c r="C197" s="37">
        <v>4301010945</v>
      </c>
      <c r="D197" s="372">
        <v>4607091387353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108</v>
      </c>
      <c r="L197" s="38">
        <v>55</v>
      </c>
      <c r="M197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64</v>
      </c>
    </row>
    <row r="198" spans="1:52" ht="27" customHeight="1" x14ac:dyDescent="0.25">
      <c r="A198" s="64" t="s">
        <v>330</v>
      </c>
      <c r="B198" s="64" t="s">
        <v>331</v>
      </c>
      <c r="C198" s="37">
        <v>4301011328</v>
      </c>
      <c r="D198" s="372">
        <v>4607091386011</v>
      </c>
      <c r="E198" s="372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77</v>
      </c>
      <c r="L198" s="38">
        <v>55</v>
      </c>
      <c r="M198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64</v>
      </c>
    </row>
    <row r="199" spans="1:52" ht="27" customHeight="1" x14ac:dyDescent="0.25">
      <c r="A199" s="64" t="s">
        <v>332</v>
      </c>
      <c r="B199" s="64" t="s">
        <v>333</v>
      </c>
      <c r="C199" s="37">
        <v>4301011329</v>
      </c>
      <c r="D199" s="372">
        <v>4607091387308</v>
      </c>
      <c r="E199" s="372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77</v>
      </c>
      <c r="L199" s="38">
        <v>55</v>
      </c>
      <c r="M199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64</v>
      </c>
    </row>
    <row r="200" spans="1:52" ht="27" customHeight="1" x14ac:dyDescent="0.25">
      <c r="A200" s="64" t="s">
        <v>334</v>
      </c>
      <c r="B200" s="64" t="s">
        <v>335</v>
      </c>
      <c r="C200" s="37">
        <v>4301011049</v>
      </c>
      <c r="D200" s="372">
        <v>4607091387339</v>
      </c>
      <c r="E200" s="372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108</v>
      </c>
      <c r="L200" s="38">
        <v>55</v>
      </c>
      <c r="M200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64</v>
      </c>
    </row>
    <row r="201" spans="1:52" ht="27" customHeight="1" x14ac:dyDescent="0.25">
      <c r="A201" s="64" t="s">
        <v>336</v>
      </c>
      <c r="B201" s="64" t="s">
        <v>337</v>
      </c>
      <c r="C201" s="37">
        <v>4301011433</v>
      </c>
      <c r="D201" s="372">
        <v>4680115882638</v>
      </c>
      <c r="E201" s="372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108</v>
      </c>
      <c r="L201" s="38">
        <v>90</v>
      </c>
      <c r="M20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64</v>
      </c>
    </row>
    <row r="202" spans="1:52" ht="27" customHeight="1" x14ac:dyDescent="0.25">
      <c r="A202" s="64" t="s">
        <v>338</v>
      </c>
      <c r="B202" s="64" t="s">
        <v>339</v>
      </c>
      <c r="C202" s="37">
        <v>4301011573</v>
      </c>
      <c r="D202" s="372">
        <v>4680115881938</v>
      </c>
      <c r="E202" s="372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108</v>
      </c>
      <c r="L202" s="38">
        <v>90</v>
      </c>
      <c r="M202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64</v>
      </c>
    </row>
    <row r="203" spans="1:52" ht="27" customHeight="1" x14ac:dyDescent="0.25">
      <c r="A203" s="64" t="s">
        <v>340</v>
      </c>
      <c r="B203" s="64" t="s">
        <v>341</v>
      </c>
      <c r="C203" s="37">
        <v>4301010944</v>
      </c>
      <c r="D203" s="372">
        <v>4607091387346</v>
      </c>
      <c r="E203" s="372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108</v>
      </c>
      <c r="L203" s="38">
        <v>55</v>
      </c>
      <c r="M20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64</v>
      </c>
    </row>
    <row r="204" spans="1:52" ht="27" customHeight="1" x14ac:dyDescent="0.25">
      <c r="A204" s="64" t="s">
        <v>342</v>
      </c>
      <c r="B204" s="64" t="s">
        <v>343</v>
      </c>
      <c r="C204" s="37">
        <v>4301011353</v>
      </c>
      <c r="D204" s="372">
        <v>4607091389807</v>
      </c>
      <c r="E204" s="372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108</v>
      </c>
      <c r="L204" s="38">
        <v>55</v>
      </c>
      <c r="M20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64</v>
      </c>
    </row>
    <row r="205" spans="1:52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80"/>
      <c r="M205" s="376" t="s">
        <v>43</v>
      </c>
      <c r="N205" s="377"/>
      <c r="O205" s="377"/>
      <c r="P205" s="377"/>
      <c r="Q205" s="377"/>
      <c r="R205" s="377"/>
      <c r="S205" s="378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71" t="s">
        <v>105</v>
      </c>
      <c r="B207" s="371"/>
      <c r="C207" s="371"/>
      <c r="D207" s="371"/>
      <c r="E207" s="371"/>
      <c r="F207" s="371"/>
      <c r="G207" s="371"/>
      <c r="H207" s="371"/>
      <c r="I207" s="371"/>
      <c r="J207" s="371"/>
      <c r="K207" s="371"/>
      <c r="L207" s="371"/>
      <c r="M207" s="371"/>
      <c r="N207" s="371"/>
      <c r="O207" s="371"/>
      <c r="P207" s="371"/>
      <c r="Q207" s="371"/>
      <c r="R207" s="371"/>
      <c r="S207" s="371"/>
      <c r="T207" s="371"/>
      <c r="U207" s="371"/>
      <c r="V207" s="371"/>
      <c r="W207" s="371"/>
      <c r="X207" s="67"/>
      <c r="Y207" s="67"/>
    </row>
    <row r="208" spans="1:52" ht="27" customHeight="1" x14ac:dyDescent="0.25">
      <c r="A208" s="64" t="s">
        <v>344</v>
      </c>
      <c r="B208" s="64" t="s">
        <v>345</v>
      </c>
      <c r="C208" s="37">
        <v>4301020254</v>
      </c>
      <c r="D208" s="372">
        <v>4680115881914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108</v>
      </c>
      <c r="L208" s="38">
        <v>90</v>
      </c>
      <c r="M208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4"/>
      <c r="O208" s="374"/>
      <c r="P208" s="374"/>
      <c r="Q208" s="375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64</v>
      </c>
    </row>
    <row r="209" spans="1:52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80"/>
      <c r="M209" s="376" t="s">
        <v>43</v>
      </c>
      <c r="N209" s="377"/>
      <c r="O209" s="377"/>
      <c r="P209" s="377"/>
      <c r="Q209" s="377"/>
      <c r="R209" s="377"/>
      <c r="S209" s="378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80"/>
      <c r="M210" s="376" t="s">
        <v>43</v>
      </c>
      <c r="N210" s="377"/>
      <c r="O210" s="377"/>
      <c r="P210" s="377"/>
      <c r="Q210" s="377"/>
      <c r="R210" s="377"/>
      <c r="S210" s="378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1" t="s">
        <v>74</v>
      </c>
      <c r="B211" s="371"/>
      <c r="C211" s="371"/>
      <c r="D211" s="371"/>
      <c r="E211" s="371"/>
      <c r="F211" s="371"/>
      <c r="G211" s="371"/>
      <c r="H211" s="371"/>
      <c r="I211" s="371"/>
      <c r="J211" s="371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  <c r="X211" s="67"/>
      <c r="Y211" s="67"/>
    </row>
    <row r="212" spans="1:52" ht="27" customHeight="1" x14ac:dyDescent="0.25">
      <c r="A212" s="64" t="s">
        <v>346</v>
      </c>
      <c r="B212" s="64" t="s">
        <v>347</v>
      </c>
      <c r="C212" s="37">
        <v>4301030878</v>
      </c>
      <c r="D212" s="372">
        <v>4607091387193</v>
      </c>
      <c r="E212" s="372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77</v>
      </c>
      <c r="L212" s="38">
        <v>35</v>
      </c>
      <c r="M21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64</v>
      </c>
    </row>
    <row r="213" spans="1:52" ht="27" customHeight="1" x14ac:dyDescent="0.25">
      <c r="A213" s="64" t="s">
        <v>348</v>
      </c>
      <c r="B213" s="64" t="s">
        <v>349</v>
      </c>
      <c r="C213" s="37">
        <v>4301031153</v>
      </c>
      <c r="D213" s="372">
        <v>4607091387230</v>
      </c>
      <c r="E213" s="372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77</v>
      </c>
      <c r="L213" s="38">
        <v>40</v>
      </c>
      <c r="M213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64</v>
      </c>
    </row>
    <row r="214" spans="1:52" ht="27" customHeight="1" x14ac:dyDescent="0.25">
      <c r="A214" s="64" t="s">
        <v>350</v>
      </c>
      <c r="B214" s="64" t="s">
        <v>351</v>
      </c>
      <c r="C214" s="37">
        <v>4301031152</v>
      </c>
      <c r="D214" s="372">
        <v>4607091387285</v>
      </c>
      <c r="E214" s="372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77</v>
      </c>
      <c r="L214" s="38">
        <v>40</v>
      </c>
      <c r="M214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64</v>
      </c>
    </row>
    <row r="215" spans="1:52" ht="27" customHeight="1" x14ac:dyDescent="0.25">
      <c r="A215" s="64" t="s">
        <v>352</v>
      </c>
      <c r="B215" s="64" t="s">
        <v>353</v>
      </c>
      <c r="C215" s="37">
        <v>4301031151</v>
      </c>
      <c r="D215" s="372">
        <v>4607091389845</v>
      </c>
      <c r="E215" s="37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77</v>
      </c>
      <c r="L215" s="38">
        <v>40</v>
      </c>
      <c r="M215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4"/>
      <c r="O215" s="374"/>
      <c r="P215" s="374"/>
      <c r="Q215" s="375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64</v>
      </c>
    </row>
    <row r="216" spans="1:52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376" t="s">
        <v>43</v>
      </c>
      <c r="N217" s="377"/>
      <c r="O217" s="377"/>
      <c r="P217" s="377"/>
      <c r="Q217" s="377"/>
      <c r="R217" s="377"/>
      <c r="S217" s="378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71" t="s">
        <v>78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67"/>
      <c r="Y218" s="67"/>
    </row>
    <row r="219" spans="1:52" ht="16.5" customHeight="1" x14ac:dyDescent="0.25">
      <c r="A219" s="64" t="s">
        <v>354</v>
      </c>
      <c r="B219" s="64" t="s">
        <v>355</v>
      </c>
      <c r="C219" s="37">
        <v>4301051101</v>
      </c>
      <c r="D219" s="372">
        <v>4607091387766</v>
      </c>
      <c r="E219" s="372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77</v>
      </c>
      <c r="L219" s="38">
        <v>40</v>
      </c>
      <c r="M219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64</v>
      </c>
    </row>
    <row r="220" spans="1:52" ht="27" customHeight="1" x14ac:dyDescent="0.25">
      <c r="A220" s="64" t="s">
        <v>356</v>
      </c>
      <c r="B220" s="64" t="s">
        <v>357</v>
      </c>
      <c r="C220" s="37">
        <v>4301051116</v>
      </c>
      <c r="D220" s="372">
        <v>4607091387957</v>
      </c>
      <c r="E220" s="37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77</v>
      </c>
      <c r="L220" s="38">
        <v>40</v>
      </c>
      <c r="M220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64</v>
      </c>
    </row>
    <row r="221" spans="1:52" ht="27" customHeight="1" x14ac:dyDescent="0.25">
      <c r="A221" s="64" t="s">
        <v>358</v>
      </c>
      <c r="B221" s="64" t="s">
        <v>359</v>
      </c>
      <c r="C221" s="37">
        <v>4301051115</v>
      </c>
      <c r="D221" s="372">
        <v>4607091387964</v>
      </c>
      <c r="E221" s="37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77</v>
      </c>
      <c r="L221" s="38">
        <v>40</v>
      </c>
      <c r="M221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4"/>
      <c r="O221" s="374"/>
      <c r="P221" s="374"/>
      <c r="Q221" s="375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64</v>
      </c>
    </row>
    <row r="222" spans="1:52" ht="16.5" customHeight="1" x14ac:dyDescent="0.25">
      <c r="A222" s="64" t="s">
        <v>360</v>
      </c>
      <c r="B222" s="64" t="s">
        <v>361</v>
      </c>
      <c r="C222" s="37">
        <v>4301051134</v>
      </c>
      <c r="D222" s="372">
        <v>4607091381672</v>
      </c>
      <c r="E222" s="372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77</v>
      </c>
      <c r="L222" s="38">
        <v>40</v>
      </c>
      <c r="M222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4"/>
      <c r="O222" s="374"/>
      <c r="P222" s="374"/>
      <c r="Q222" s="375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64</v>
      </c>
    </row>
    <row r="223" spans="1:52" ht="27" customHeight="1" x14ac:dyDescent="0.25">
      <c r="A223" s="64" t="s">
        <v>362</v>
      </c>
      <c r="B223" s="64" t="s">
        <v>363</v>
      </c>
      <c r="C223" s="37">
        <v>4301051130</v>
      </c>
      <c r="D223" s="372">
        <v>4607091387537</v>
      </c>
      <c r="E223" s="372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77</v>
      </c>
      <c r="L223" s="38">
        <v>40</v>
      </c>
      <c r="M223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4"/>
      <c r="O223" s="374"/>
      <c r="P223" s="374"/>
      <c r="Q223" s="375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64</v>
      </c>
    </row>
    <row r="224" spans="1:52" ht="27" customHeight="1" x14ac:dyDescent="0.25">
      <c r="A224" s="64" t="s">
        <v>364</v>
      </c>
      <c r="B224" s="64" t="s">
        <v>365</v>
      </c>
      <c r="C224" s="37">
        <v>4301051132</v>
      </c>
      <c r="D224" s="372">
        <v>4607091387513</v>
      </c>
      <c r="E224" s="372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77</v>
      </c>
      <c r="L224" s="38">
        <v>40</v>
      </c>
      <c r="M224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64</v>
      </c>
    </row>
    <row r="225" spans="1:52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80"/>
      <c r="M225" s="376" t="s">
        <v>43</v>
      </c>
      <c r="N225" s="377"/>
      <c r="O225" s="377"/>
      <c r="P225" s="377"/>
      <c r="Q225" s="377"/>
      <c r="R225" s="377"/>
      <c r="S225" s="378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80"/>
      <c r="M226" s="376" t="s">
        <v>43</v>
      </c>
      <c r="N226" s="377"/>
      <c r="O226" s="377"/>
      <c r="P226" s="377"/>
      <c r="Q226" s="377"/>
      <c r="R226" s="377"/>
      <c r="S226" s="378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71" t="s">
        <v>210</v>
      </c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1"/>
      <c r="N227" s="371"/>
      <c r="O227" s="371"/>
      <c r="P227" s="371"/>
      <c r="Q227" s="371"/>
      <c r="R227" s="371"/>
      <c r="S227" s="371"/>
      <c r="T227" s="371"/>
      <c r="U227" s="371"/>
      <c r="V227" s="371"/>
      <c r="W227" s="371"/>
      <c r="X227" s="67"/>
      <c r="Y227" s="67"/>
    </row>
    <row r="228" spans="1:52" ht="16.5" customHeight="1" x14ac:dyDescent="0.25">
      <c r="A228" s="64" t="s">
        <v>366</v>
      </c>
      <c r="B228" s="64" t="s">
        <v>367</v>
      </c>
      <c r="C228" s="37">
        <v>4301060326</v>
      </c>
      <c r="D228" s="372">
        <v>4607091380880</v>
      </c>
      <c r="E228" s="372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77</v>
      </c>
      <c r="L228" s="38">
        <v>30</v>
      </c>
      <c r="M228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4"/>
      <c r="O228" s="374"/>
      <c r="P228" s="374"/>
      <c r="Q228" s="375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64</v>
      </c>
    </row>
    <row r="229" spans="1:52" ht="27" customHeight="1" x14ac:dyDescent="0.25">
      <c r="A229" s="64" t="s">
        <v>368</v>
      </c>
      <c r="B229" s="64" t="s">
        <v>369</v>
      </c>
      <c r="C229" s="37">
        <v>4301060308</v>
      </c>
      <c r="D229" s="372">
        <v>4607091384482</v>
      </c>
      <c r="E229" s="372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77</v>
      </c>
      <c r="L229" s="38">
        <v>30</v>
      </c>
      <c r="M229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4"/>
      <c r="O229" s="374"/>
      <c r="P229" s="374"/>
      <c r="Q229" s="375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64</v>
      </c>
    </row>
    <row r="230" spans="1:52" ht="16.5" customHeight="1" x14ac:dyDescent="0.25">
      <c r="A230" s="64" t="s">
        <v>370</v>
      </c>
      <c r="B230" s="64" t="s">
        <v>371</v>
      </c>
      <c r="C230" s="37">
        <v>4301060325</v>
      </c>
      <c r="D230" s="372">
        <v>4607091380897</v>
      </c>
      <c r="E230" s="372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77</v>
      </c>
      <c r="L230" s="38">
        <v>30</v>
      </c>
      <c r="M230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4"/>
      <c r="O230" s="374"/>
      <c r="P230" s="374"/>
      <c r="Q230" s="375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64</v>
      </c>
    </row>
    <row r="231" spans="1:52" ht="16.5" customHeight="1" x14ac:dyDescent="0.25">
      <c r="A231" s="64" t="s">
        <v>372</v>
      </c>
      <c r="B231" s="64" t="s">
        <v>373</v>
      </c>
      <c r="C231" s="37">
        <v>4301060337</v>
      </c>
      <c r="D231" s="372">
        <v>4680115880368</v>
      </c>
      <c r="E231" s="372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136</v>
      </c>
      <c r="L231" s="38">
        <v>40</v>
      </c>
      <c r="M231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4"/>
      <c r="O231" s="374"/>
      <c r="P231" s="374"/>
      <c r="Q231" s="375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64</v>
      </c>
    </row>
    <row r="232" spans="1:52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376" t="s">
        <v>43</v>
      </c>
      <c r="N232" s="377"/>
      <c r="O232" s="377"/>
      <c r="P232" s="377"/>
      <c r="Q232" s="377"/>
      <c r="R232" s="377"/>
      <c r="S232" s="378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80"/>
      <c r="M233" s="376" t="s">
        <v>43</v>
      </c>
      <c r="N233" s="377"/>
      <c r="O233" s="377"/>
      <c r="P233" s="377"/>
      <c r="Q233" s="377"/>
      <c r="R233" s="377"/>
      <c r="S233" s="378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71" t="s">
        <v>91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67"/>
      <c r="Y234" s="67"/>
    </row>
    <row r="235" spans="1:52" ht="16.5" customHeight="1" x14ac:dyDescent="0.25">
      <c r="A235" s="64" t="s">
        <v>374</v>
      </c>
      <c r="B235" s="64" t="s">
        <v>375</v>
      </c>
      <c r="C235" s="37">
        <v>4301030232</v>
      </c>
      <c r="D235" s="372">
        <v>4607091388374</v>
      </c>
      <c r="E235" s="372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95</v>
      </c>
      <c r="L235" s="38">
        <v>180</v>
      </c>
      <c r="M235" s="511" t="s">
        <v>376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64</v>
      </c>
    </row>
    <row r="236" spans="1:52" ht="27" customHeight="1" x14ac:dyDescent="0.25">
      <c r="A236" s="64" t="s">
        <v>377</v>
      </c>
      <c r="B236" s="64" t="s">
        <v>378</v>
      </c>
      <c r="C236" s="37">
        <v>4301030235</v>
      </c>
      <c r="D236" s="372">
        <v>4607091388381</v>
      </c>
      <c r="E236" s="372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95</v>
      </c>
      <c r="L236" s="38">
        <v>180</v>
      </c>
      <c r="M236" s="512" t="s">
        <v>379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64</v>
      </c>
    </row>
    <row r="237" spans="1:52" ht="27" customHeight="1" x14ac:dyDescent="0.25">
      <c r="A237" s="64" t="s">
        <v>380</v>
      </c>
      <c r="B237" s="64" t="s">
        <v>381</v>
      </c>
      <c r="C237" s="37">
        <v>4301030233</v>
      </c>
      <c r="D237" s="372">
        <v>4607091388404</v>
      </c>
      <c r="E237" s="372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95</v>
      </c>
      <c r="L237" s="38">
        <v>180</v>
      </c>
      <c r="M237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64</v>
      </c>
    </row>
    <row r="238" spans="1:52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80"/>
      <c r="M238" s="376" t="s">
        <v>43</v>
      </c>
      <c r="N238" s="377"/>
      <c r="O238" s="377"/>
      <c r="P238" s="377"/>
      <c r="Q238" s="377"/>
      <c r="R238" s="377"/>
      <c r="S238" s="378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1" t="s">
        <v>382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67"/>
      <c r="Y240" s="67"/>
    </row>
    <row r="241" spans="1:52" ht="16.5" customHeight="1" x14ac:dyDescent="0.25">
      <c r="A241" s="64" t="s">
        <v>383</v>
      </c>
      <c r="B241" s="64" t="s">
        <v>384</v>
      </c>
      <c r="C241" s="37">
        <v>4301180007</v>
      </c>
      <c r="D241" s="372">
        <v>4680115881808</v>
      </c>
      <c r="E241" s="372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385</v>
      </c>
      <c r="L241" s="38">
        <v>730</v>
      </c>
      <c r="M241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4"/>
      <c r="O241" s="374"/>
      <c r="P241" s="374"/>
      <c r="Q241" s="375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64</v>
      </c>
    </row>
    <row r="242" spans="1:52" ht="27" customHeight="1" x14ac:dyDescent="0.25">
      <c r="A242" s="64" t="s">
        <v>386</v>
      </c>
      <c r="B242" s="64" t="s">
        <v>387</v>
      </c>
      <c r="C242" s="37">
        <v>4301180006</v>
      </c>
      <c r="D242" s="372">
        <v>4680115881822</v>
      </c>
      <c r="E242" s="372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385</v>
      </c>
      <c r="L242" s="38">
        <v>730</v>
      </c>
      <c r="M24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64</v>
      </c>
    </row>
    <row r="243" spans="1:52" ht="27" customHeight="1" x14ac:dyDescent="0.25">
      <c r="A243" s="64" t="s">
        <v>388</v>
      </c>
      <c r="B243" s="64" t="s">
        <v>389</v>
      </c>
      <c r="C243" s="37">
        <v>4301180001</v>
      </c>
      <c r="D243" s="372">
        <v>4680115880016</v>
      </c>
      <c r="E243" s="372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385</v>
      </c>
      <c r="L243" s="38">
        <v>730</v>
      </c>
      <c r="M243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64</v>
      </c>
    </row>
    <row r="244" spans="1:52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70" t="s">
        <v>390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52" ht="14.25" customHeight="1" x14ac:dyDescent="0.25">
      <c r="A247" s="371" t="s">
        <v>112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52" ht="27" customHeight="1" x14ac:dyDescent="0.25">
      <c r="A248" s="64" t="s">
        <v>391</v>
      </c>
      <c r="B248" s="64" t="s">
        <v>392</v>
      </c>
      <c r="C248" s="37">
        <v>4301011315</v>
      </c>
      <c r="D248" s="372">
        <v>4607091387421</v>
      </c>
      <c r="E248" s="372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108</v>
      </c>
      <c r="L248" s="38">
        <v>55</v>
      </c>
      <c r="M248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64</v>
      </c>
    </row>
    <row r="249" spans="1:52" ht="27" customHeight="1" x14ac:dyDescent="0.25">
      <c r="A249" s="64" t="s">
        <v>391</v>
      </c>
      <c r="B249" s="64" t="s">
        <v>393</v>
      </c>
      <c r="C249" s="37">
        <v>4301011121</v>
      </c>
      <c r="D249" s="372">
        <v>4607091387421</v>
      </c>
      <c r="E249" s="372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319</v>
      </c>
      <c r="L249" s="38">
        <v>55</v>
      </c>
      <c r="M249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64</v>
      </c>
    </row>
    <row r="250" spans="1:52" ht="27" customHeight="1" x14ac:dyDescent="0.25">
      <c r="A250" s="64" t="s">
        <v>394</v>
      </c>
      <c r="B250" s="64" t="s">
        <v>395</v>
      </c>
      <c r="C250" s="37">
        <v>4301011396</v>
      </c>
      <c r="D250" s="372">
        <v>4607091387452</v>
      </c>
      <c r="E250" s="372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319</v>
      </c>
      <c r="L250" s="38">
        <v>55</v>
      </c>
      <c r="M250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4"/>
      <c r="O250" s="374"/>
      <c r="P250" s="374"/>
      <c r="Q250" s="375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64</v>
      </c>
    </row>
    <row r="251" spans="1:52" ht="27" customHeight="1" x14ac:dyDescent="0.25">
      <c r="A251" s="64" t="s">
        <v>394</v>
      </c>
      <c r="B251" s="64" t="s">
        <v>396</v>
      </c>
      <c r="C251" s="37">
        <v>4301011619</v>
      </c>
      <c r="D251" s="372">
        <v>4607091387452</v>
      </c>
      <c r="E251" s="372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108</v>
      </c>
      <c r="L251" s="38">
        <v>55</v>
      </c>
      <c r="M251" s="520" t="s">
        <v>397</v>
      </c>
      <c r="N251" s="374"/>
      <c r="O251" s="374"/>
      <c r="P251" s="374"/>
      <c r="Q251" s="375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64</v>
      </c>
    </row>
    <row r="252" spans="1:52" ht="27" customHeight="1" x14ac:dyDescent="0.25">
      <c r="A252" s="64" t="s">
        <v>398</v>
      </c>
      <c r="B252" s="64" t="s">
        <v>399</v>
      </c>
      <c r="C252" s="37">
        <v>4301011313</v>
      </c>
      <c r="D252" s="372">
        <v>4607091385984</v>
      </c>
      <c r="E252" s="372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108</v>
      </c>
      <c r="L252" s="38">
        <v>55</v>
      </c>
      <c r="M252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4"/>
      <c r="O252" s="374"/>
      <c r="P252" s="374"/>
      <c r="Q252" s="375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64</v>
      </c>
    </row>
    <row r="253" spans="1:52" ht="27" customHeight="1" x14ac:dyDescent="0.25">
      <c r="A253" s="64" t="s">
        <v>400</v>
      </c>
      <c r="B253" s="64" t="s">
        <v>401</v>
      </c>
      <c r="C253" s="37">
        <v>4301011316</v>
      </c>
      <c r="D253" s="372">
        <v>4607091387438</v>
      </c>
      <c r="E253" s="372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108</v>
      </c>
      <c r="L253" s="38">
        <v>55</v>
      </c>
      <c r="M253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64</v>
      </c>
    </row>
    <row r="254" spans="1:52" ht="27" customHeight="1" x14ac:dyDescent="0.25">
      <c r="A254" s="64" t="s">
        <v>402</v>
      </c>
      <c r="B254" s="64" t="s">
        <v>403</v>
      </c>
      <c r="C254" s="37">
        <v>4301011318</v>
      </c>
      <c r="D254" s="372">
        <v>4607091387469</v>
      </c>
      <c r="E254" s="372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77</v>
      </c>
      <c r="L254" s="38">
        <v>55</v>
      </c>
      <c r="M254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64</v>
      </c>
    </row>
    <row r="255" spans="1:52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80"/>
      <c r="M255" s="376" t="s">
        <v>43</v>
      </c>
      <c r="N255" s="377"/>
      <c r="O255" s="377"/>
      <c r="P255" s="377"/>
      <c r="Q255" s="377"/>
      <c r="R255" s="377"/>
      <c r="S255" s="378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71" t="s">
        <v>74</v>
      </c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  <c r="X257" s="67"/>
      <c r="Y257" s="67"/>
    </row>
    <row r="258" spans="1:52" ht="27" customHeight="1" x14ac:dyDescent="0.25">
      <c r="A258" s="64" t="s">
        <v>404</v>
      </c>
      <c r="B258" s="64" t="s">
        <v>405</v>
      </c>
      <c r="C258" s="37">
        <v>4301031154</v>
      </c>
      <c r="D258" s="372">
        <v>4607091387292</v>
      </c>
      <c r="E258" s="372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77</v>
      </c>
      <c r="L258" s="38">
        <v>45</v>
      </c>
      <c r="M258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4"/>
      <c r="O258" s="374"/>
      <c r="P258" s="374"/>
      <c r="Q258" s="375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64</v>
      </c>
    </row>
    <row r="259" spans="1:52" ht="27" customHeight="1" x14ac:dyDescent="0.25">
      <c r="A259" s="64" t="s">
        <v>406</v>
      </c>
      <c r="B259" s="64" t="s">
        <v>407</v>
      </c>
      <c r="C259" s="37">
        <v>4301031155</v>
      </c>
      <c r="D259" s="372">
        <v>4607091387315</v>
      </c>
      <c r="E259" s="372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77</v>
      </c>
      <c r="L259" s="38">
        <v>45</v>
      </c>
      <c r="M259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64</v>
      </c>
    </row>
    <row r="260" spans="1:52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70" t="s">
        <v>408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6"/>
      <c r="Y262" s="66"/>
    </row>
    <row r="263" spans="1:52" ht="14.25" customHeight="1" x14ac:dyDescent="0.25">
      <c r="A263" s="371" t="s">
        <v>74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7"/>
      <c r="Y263" s="67"/>
    </row>
    <row r="264" spans="1:52" ht="27" customHeight="1" x14ac:dyDescent="0.25">
      <c r="A264" s="64" t="s">
        <v>409</v>
      </c>
      <c r="B264" s="64" t="s">
        <v>410</v>
      </c>
      <c r="C264" s="37">
        <v>4301031066</v>
      </c>
      <c r="D264" s="372">
        <v>4607091383836</v>
      </c>
      <c r="E264" s="372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77</v>
      </c>
      <c r="L264" s="38">
        <v>40</v>
      </c>
      <c r="M264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4"/>
      <c r="O264" s="374"/>
      <c r="P264" s="374"/>
      <c r="Q264" s="375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64</v>
      </c>
    </row>
    <row r="265" spans="1:52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80"/>
      <c r="M266" s="376" t="s">
        <v>43</v>
      </c>
      <c r="N266" s="377"/>
      <c r="O266" s="377"/>
      <c r="P266" s="377"/>
      <c r="Q266" s="377"/>
      <c r="R266" s="377"/>
      <c r="S266" s="378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71" t="s">
        <v>78</v>
      </c>
      <c r="B267" s="371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67"/>
      <c r="Y267" s="67"/>
    </row>
    <row r="268" spans="1:52" ht="27" customHeight="1" x14ac:dyDescent="0.25">
      <c r="A268" s="64" t="s">
        <v>411</v>
      </c>
      <c r="B268" s="64" t="s">
        <v>412</v>
      </c>
      <c r="C268" s="37">
        <v>4301051142</v>
      </c>
      <c r="D268" s="372">
        <v>4607091387919</v>
      </c>
      <c r="E268" s="372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77</v>
      </c>
      <c r="L268" s="38">
        <v>45</v>
      </c>
      <c r="M26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4"/>
      <c r="O268" s="374"/>
      <c r="P268" s="374"/>
      <c r="Q268" s="375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64</v>
      </c>
    </row>
    <row r="269" spans="1:52" ht="27" customHeight="1" x14ac:dyDescent="0.25">
      <c r="A269" s="64" t="s">
        <v>413</v>
      </c>
      <c r="B269" s="64" t="s">
        <v>414</v>
      </c>
      <c r="C269" s="37">
        <v>4301051109</v>
      </c>
      <c r="D269" s="372">
        <v>4607091383942</v>
      </c>
      <c r="E269" s="372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64</v>
      </c>
    </row>
    <row r="270" spans="1:52" ht="27" customHeight="1" x14ac:dyDescent="0.25">
      <c r="A270" s="64" t="s">
        <v>415</v>
      </c>
      <c r="B270" s="64" t="s">
        <v>416</v>
      </c>
      <c r="C270" s="37">
        <v>4301051300</v>
      </c>
      <c r="D270" s="372">
        <v>4607091383959</v>
      </c>
      <c r="E270" s="372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77</v>
      </c>
      <c r="L270" s="38">
        <v>35</v>
      </c>
      <c r="M270" s="5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64</v>
      </c>
    </row>
    <row r="271" spans="1:52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80"/>
      <c r="M271" s="376" t="s">
        <v>43</v>
      </c>
      <c r="N271" s="377"/>
      <c r="O271" s="377"/>
      <c r="P271" s="377"/>
      <c r="Q271" s="377"/>
      <c r="R271" s="377"/>
      <c r="S271" s="378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80"/>
      <c r="M272" s="376" t="s">
        <v>43</v>
      </c>
      <c r="N272" s="377"/>
      <c r="O272" s="377"/>
      <c r="P272" s="377"/>
      <c r="Q272" s="377"/>
      <c r="R272" s="377"/>
      <c r="S272" s="378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71" t="s">
        <v>210</v>
      </c>
      <c r="B273" s="371"/>
      <c r="C273" s="371"/>
      <c r="D273" s="371"/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  <c r="X273" s="67"/>
      <c r="Y273" s="67"/>
    </row>
    <row r="274" spans="1:52" ht="27" customHeight="1" x14ac:dyDescent="0.25">
      <c r="A274" s="64" t="s">
        <v>417</v>
      </c>
      <c r="B274" s="64" t="s">
        <v>418</v>
      </c>
      <c r="C274" s="37">
        <v>4301060324</v>
      </c>
      <c r="D274" s="372">
        <v>4607091388831</v>
      </c>
      <c r="E274" s="372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77</v>
      </c>
      <c r="L274" s="38">
        <v>40</v>
      </c>
      <c r="M274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64</v>
      </c>
    </row>
    <row r="275" spans="1:52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80"/>
      <c r="M275" s="376" t="s">
        <v>43</v>
      </c>
      <c r="N275" s="377"/>
      <c r="O275" s="377"/>
      <c r="P275" s="377"/>
      <c r="Q275" s="377"/>
      <c r="R275" s="377"/>
      <c r="S275" s="378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80"/>
      <c r="M276" s="376" t="s">
        <v>43</v>
      </c>
      <c r="N276" s="377"/>
      <c r="O276" s="377"/>
      <c r="P276" s="377"/>
      <c r="Q276" s="377"/>
      <c r="R276" s="377"/>
      <c r="S276" s="378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1" t="s">
        <v>91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67"/>
      <c r="Y277" s="67"/>
    </row>
    <row r="278" spans="1:52" ht="27" customHeight="1" x14ac:dyDescent="0.25">
      <c r="A278" s="64" t="s">
        <v>419</v>
      </c>
      <c r="B278" s="64" t="s">
        <v>420</v>
      </c>
      <c r="C278" s="37">
        <v>4301032015</v>
      </c>
      <c r="D278" s="372">
        <v>4607091383102</v>
      </c>
      <c r="E278" s="372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95</v>
      </c>
      <c r="L278" s="38">
        <v>180</v>
      </c>
      <c r="M278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4"/>
      <c r="O278" s="374"/>
      <c r="P278" s="374"/>
      <c r="Q278" s="375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64</v>
      </c>
    </row>
    <row r="279" spans="1:52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80"/>
      <c r="M279" s="376" t="s">
        <v>43</v>
      </c>
      <c r="N279" s="377"/>
      <c r="O279" s="377"/>
      <c r="P279" s="377"/>
      <c r="Q279" s="377"/>
      <c r="R279" s="377"/>
      <c r="S279" s="378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80"/>
      <c r="M280" s="376" t="s">
        <v>43</v>
      </c>
      <c r="N280" s="377"/>
      <c r="O280" s="377"/>
      <c r="P280" s="377"/>
      <c r="Q280" s="377"/>
      <c r="R280" s="377"/>
      <c r="S280" s="378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69" t="s">
        <v>421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55"/>
      <c r="Y281" s="55"/>
    </row>
    <row r="282" spans="1:52" ht="16.5" customHeight="1" x14ac:dyDescent="0.25">
      <c r="A282" s="370" t="s">
        <v>422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6"/>
      <c r="Y282" s="66"/>
    </row>
    <row r="283" spans="1:52" ht="14.25" customHeight="1" x14ac:dyDescent="0.25">
      <c r="A283" s="371" t="s">
        <v>112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7"/>
      <c r="Y283" s="67"/>
    </row>
    <row r="284" spans="1:52" ht="27" customHeight="1" x14ac:dyDescent="0.25">
      <c r="A284" s="64" t="s">
        <v>423</v>
      </c>
      <c r="B284" s="64" t="s">
        <v>424</v>
      </c>
      <c r="C284" s="37">
        <v>4301011239</v>
      </c>
      <c r="D284" s="372">
        <v>4607091383997</v>
      </c>
      <c r="E284" s="372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319</v>
      </c>
      <c r="L284" s="38">
        <v>60</v>
      </c>
      <c r="M284" s="5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4"/>
      <c r="O284" s="374"/>
      <c r="P284" s="374"/>
      <c r="Q284" s="375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64</v>
      </c>
    </row>
    <row r="285" spans="1:52" ht="27" customHeight="1" x14ac:dyDescent="0.25">
      <c r="A285" s="64" t="s">
        <v>423</v>
      </c>
      <c r="B285" s="64" t="s">
        <v>425</v>
      </c>
      <c r="C285" s="37">
        <v>4301011339</v>
      </c>
      <c r="D285" s="372">
        <v>4607091383997</v>
      </c>
      <c r="E285" s="372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77</v>
      </c>
      <c r="L285" s="38">
        <v>60</v>
      </c>
      <c r="M285" s="5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3100</v>
      </c>
      <c r="V285" s="56">
        <f t="shared" si="14"/>
        <v>3105</v>
      </c>
      <c r="W285" s="42">
        <f>IFERROR(IF(V285=0,"",ROUNDUP(V285/H285,0)*0.02175),"")</f>
        <v>4.5022500000000001</v>
      </c>
      <c r="X285" s="69" t="s">
        <v>48</v>
      </c>
      <c r="Y285" s="70" t="s">
        <v>48</v>
      </c>
      <c r="AC285" s="71"/>
      <c r="AZ285" s="226" t="s">
        <v>64</v>
      </c>
    </row>
    <row r="286" spans="1:52" ht="27" customHeight="1" x14ac:dyDescent="0.25">
      <c r="A286" s="64" t="s">
        <v>426</v>
      </c>
      <c r="B286" s="64" t="s">
        <v>427</v>
      </c>
      <c r="C286" s="37">
        <v>4301011326</v>
      </c>
      <c r="D286" s="372">
        <v>4607091384130</v>
      </c>
      <c r="E286" s="372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77</v>
      </c>
      <c r="L286" s="38">
        <v>60</v>
      </c>
      <c r="M286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4"/>
      <c r="O286" s="374"/>
      <c r="P286" s="374"/>
      <c r="Q286" s="375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64</v>
      </c>
    </row>
    <row r="287" spans="1:52" ht="27" customHeight="1" x14ac:dyDescent="0.25">
      <c r="A287" s="64" t="s">
        <v>426</v>
      </c>
      <c r="B287" s="64" t="s">
        <v>428</v>
      </c>
      <c r="C287" s="37">
        <v>4301011240</v>
      </c>
      <c r="D287" s="372">
        <v>4607091384130</v>
      </c>
      <c r="E287" s="372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319</v>
      </c>
      <c r="L287" s="38">
        <v>60</v>
      </c>
      <c r="M28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4"/>
      <c r="O287" s="374"/>
      <c r="P287" s="374"/>
      <c r="Q287" s="375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64</v>
      </c>
    </row>
    <row r="288" spans="1:52" ht="16.5" customHeight="1" x14ac:dyDescent="0.25">
      <c r="A288" s="64" t="s">
        <v>429</v>
      </c>
      <c r="B288" s="64" t="s">
        <v>430</v>
      </c>
      <c r="C288" s="37">
        <v>4301011330</v>
      </c>
      <c r="D288" s="372">
        <v>4607091384147</v>
      </c>
      <c r="E288" s="372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77</v>
      </c>
      <c r="L288" s="38">
        <v>60</v>
      </c>
      <c r="M288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4"/>
      <c r="O288" s="374"/>
      <c r="P288" s="374"/>
      <c r="Q288" s="375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64</v>
      </c>
    </row>
    <row r="289" spans="1:52" ht="16.5" customHeight="1" x14ac:dyDescent="0.25">
      <c r="A289" s="64" t="s">
        <v>429</v>
      </c>
      <c r="B289" s="64" t="s">
        <v>431</v>
      </c>
      <c r="C289" s="37">
        <v>4301011238</v>
      </c>
      <c r="D289" s="372">
        <v>4607091384147</v>
      </c>
      <c r="E289" s="37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319</v>
      </c>
      <c r="L289" s="38">
        <v>60</v>
      </c>
      <c r="M289" s="537" t="s">
        <v>432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64</v>
      </c>
    </row>
    <row r="290" spans="1:52" ht="27" customHeight="1" x14ac:dyDescent="0.25">
      <c r="A290" s="64" t="s">
        <v>433</v>
      </c>
      <c r="B290" s="64" t="s">
        <v>434</v>
      </c>
      <c r="C290" s="37">
        <v>4301011327</v>
      </c>
      <c r="D290" s="372">
        <v>4607091384154</v>
      </c>
      <c r="E290" s="372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77</v>
      </c>
      <c r="L290" s="38">
        <v>60</v>
      </c>
      <c r="M290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4"/>
      <c r="O290" s="374"/>
      <c r="P290" s="374"/>
      <c r="Q290" s="375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64</v>
      </c>
    </row>
    <row r="291" spans="1:52" ht="27" customHeight="1" x14ac:dyDescent="0.25">
      <c r="A291" s="64" t="s">
        <v>435</v>
      </c>
      <c r="B291" s="64" t="s">
        <v>436</v>
      </c>
      <c r="C291" s="37">
        <v>4301011332</v>
      </c>
      <c r="D291" s="372">
        <v>4607091384161</v>
      </c>
      <c r="E291" s="372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77</v>
      </c>
      <c r="L291" s="38">
        <v>60</v>
      </c>
      <c r="M291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4"/>
      <c r="O291" s="374"/>
      <c r="P291" s="374"/>
      <c r="Q291" s="375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64</v>
      </c>
    </row>
    <row r="292" spans="1:52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376" t="s">
        <v>43</v>
      </c>
      <c r="N292" s="377"/>
      <c r="O292" s="377"/>
      <c r="P292" s="377"/>
      <c r="Q292" s="377"/>
      <c r="R292" s="377"/>
      <c r="S292" s="378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206.66666666666666</v>
      </c>
      <c r="V292" s="44">
        <f>IFERROR(V284/H284,"0")+IFERROR(V285/H285,"0")+IFERROR(V286/H286,"0")+IFERROR(V287/H287,"0")+IFERROR(V288/H288,"0")+IFERROR(V289/H289,"0")+IFERROR(V290/H290,"0")+IFERROR(V291/H291,"0")</f>
        <v>207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4.5022500000000001</v>
      </c>
      <c r="X292" s="68"/>
      <c r="Y292" s="68"/>
    </row>
    <row r="293" spans="1:52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80"/>
      <c r="M293" s="376" t="s">
        <v>43</v>
      </c>
      <c r="N293" s="377"/>
      <c r="O293" s="377"/>
      <c r="P293" s="377"/>
      <c r="Q293" s="377"/>
      <c r="R293" s="377"/>
      <c r="S293" s="378"/>
      <c r="T293" s="43" t="s">
        <v>0</v>
      </c>
      <c r="U293" s="44">
        <f>IFERROR(SUM(U284:U291),"0")</f>
        <v>3100</v>
      </c>
      <c r="V293" s="44">
        <f>IFERROR(SUM(V284:V291),"0")</f>
        <v>3105</v>
      </c>
      <c r="W293" s="43"/>
      <c r="X293" s="68"/>
      <c r="Y293" s="68"/>
    </row>
    <row r="294" spans="1:52" ht="14.25" customHeight="1" x14ac:dyDescent="0.25">
      <c r="A294" s="371" t="s">
        <v>105</v>
      </c>
      <c r="B294" s="371"/>
      <c r="C294" s="371"/>
      <c r="D294" s="371"/>
      <c r="E294" s="371"/>
      <c r="F294" s="371"/>
      <c r="G294" s="371"/>
      <c r="H294" s="371"/>
      <c r="I294" s="371"/>
      <c r="J294" s="371"/>
      <c r="K294" s="371"/>
      <c r="L294" s="371"/>
      <c r="M294" s="371"/>
      <c r="N294" s="371"/>
      <c r="O294" s="371"/>
      <c r="P294" s="371"/>
      <c r="Q294" s="371"/>
      <c r="R294" s="371"/>
      <c r="S294" s="371"/>
      <c r="T294" s="371"/>
      <c r="U294" s="371"/>
      <c r="V294" s="371"/>
      <c r="W294" s="371"/>
      <c r="X294" s="67"/>
      <c r="Y294" s="67"/>
    </row>
    <row r="295" spans="1:52" ht="27" customHeight="1" x14ac:dyDescent="0.25">
      <c r="A295" s="64" t="s">
        <v>437</v>
      </c>
      <c r="B295" s="64" t="s">
        <v>438</v>
      </c>
      <c r="C295" s="37">
        <v>4301020178</v>
      </c>
      <c r="D295" s="372">
        <v>4607091383980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108</v>
      </c>
      <c r="L295" s="38">
        <v>50</v>
      </c>
      <c r="M295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4"/>
      <c r="O295" s="374"/>
      <c r="P295" s="374"/>
      <c r="Q295" s="375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64</v>
      </c>
    </row>
    <row r="296" spans="1:52" ht="27" customHeight="1" x14ac:dyDescent="0.25">
      <c r="A296" s="64" t="s">
        <v>439</v>
      </c>
      <c r="B296" s="64" t="s">
        <v>440</v>
      </c>
      <c r="C296" s="37">
        <v>4301020179</v>
      </c>
      <c r="D296" s="372">
        <v>4607091384178</v>
      </c>
      <c r="E296" s="372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108</v>
      </c>
      <c r="L296" s="38">
        <v>50</v>
      </c>
      <c r="M296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4"/>
      <c r="O296" s="374"/>
      <c r="P296" s="374"/>
      <c r="Q296" s="375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64</v>
      </c>
    </row>
    <row r="297" spans="1:52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80"/>
      <c r="M297" s="376" t="s">
        <v>43</v>
      </c>
      <c r="N297" s="377"/>
      <c r="O297" s="377"/>
      <c r="P297" s="377"/>
      <c r="Q297" s="377"/>
      <c r="R297" s="377"/>
      <c r="S297" s="378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80"/>
      <c r="M298" s="376" t="s">
        <v>43</v>
      </c>
      <c r="N298" s="377"/>
      <c r="O298" s="377"/>
      <c r="P298" s="377"/>
      <c r="Q298" s="377"/>
      <c r="R298" s="377"/>
      <c r="S298" s="378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71" t="s">
        <v>78</v>
      </c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  <c r="X299" s="67"/>
      <c r="Y299" s="67"/>
    </row>
    <row r="300" spans="1:52" ht="27" customHeight="1" x14ac:dyDescent="0.25">
      <c r="A300" s="64" t="s">
        <v>441</v>
      </c>
      <c r="B300" s="64" t="s">
        <v>442</v>
      </c>
      <c r="C300" s="37">
        <v>4301051298</v>
      </c>
      <c r="D300" s="372">
        <v>4607091384260</v>
      </c>
      <c r="E300" s="372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77</v>
      </c>
      <c r="L300" s="38">
        <v>35</v>
      </c>
      <c r="M300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64</v>
      </c>
    </row>
    <row r="301" spans="1:52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80"/>
      <c r="M301" s="376" t="s">
        <v>43</v>
      </c>
      <c r="N301" s="377"/>
      <c r="O301" s="377"/>
      <c r="P301" s="377"/>
      <c r="Q301" s="377"/>
      <c r="R301" s="377"/>
      <c r="S301" s="378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1" t="s">
        <v>210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67"/>
      <c r="Y303" s="67"/>
    </row>
    <row r="304" spans="1:52" ht="16.5" customHeight="1" x14ac:dyDescent="0.25">
      <c r="A304" s="64" t="s">
        <v>443</v>
      </c>
      <c r="B304" s="64" t="s">
        <v>444</v>
      </c>
      <c r="C304" s="37">
        <v>4301060314</v>
      </c>
      <c r="D304" s="372">
        <v>4607091384673</v>
      </c>
      <c r="E304" s="372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77</v>
      </c>
      <c r="L304" s="38">
        <v>30</v>
      </c>
      <c r="M304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74"/>
      <c r="O304" s="374"/>
      <c r="P304" s="374"/>
      <c r="Q304" s="375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64</v>
      </c>
    </row>
    <row r="305" spans="1:52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80"/>
      <c r="M305" s="376" t="s">
        <v>43</v>
      </c>
      <c r="N305" s="377"/>
      <c r="O305" s="377"/>
      <c r="P305" s="377"/>
      <c r="Q305" s="377"/>
      <c r="R305" s="377"/>
      <c r="S305" s="378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80"/>
      <c r="M306" s="376" t="s">
        <v>43</v>
      </c>
      <c r="N306" s="377"/>
      <c r="O306" s="377"/>
      <c r="P306" s="377"/>
      <c r="Q306" s="377"/>
      <c r="R306" s="377"/>
      <c r="S306" s="378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70" t="s">
        <v>445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6"/>
      <c r="Y307" s="66"/>
    </row>
    <row r="308" spans="1:52" ht="14.25" customHeight="1" x14ac:dyDescent="0.25">
      <c r="A308" s="371" t="s">
        <v>112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7"/>
      <c r="Y308" s="67"/>
    </row>
    <row r="309" spans="1:52" ht="27" customHeight="1" x14ac:dyDescent="0.25">
      <c r="A309" s="64" t="s">
        <v>446</v>
      </c>
      <c r="B309" s="64" t="s">
        <v>447</v>
      </c>
      <c r="C309" s="37">
        <v>4301011324</v>
      </c>
      <c r="D309" s="372">
        <v>4607091384185</v>
      </c>
      <c r="E309" s="372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77</v>
      </c>
      <c r="L309" s="38">
        <v>60</v>
      </c>
      <c r="M309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74"/>
      <c r="O309" s="374"/>
      <c r="P309" s="374"/>
      <c r="Q309" s="375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64</v>
      </c>
    </row>
    <row r="310" spans="1:52" ht="27" customHeight="1" x14ac:dyDescent="0.25">
      <c r="A310" s="64" t="s">
        <v>448</v>
      </c>
      <c r="B310" s="64" t="s">
        <v>449</v>
      </c>
      <c r="C310" s="37">
        <v>4301011312</v>
      </c>
      <c r="D310" s="372">
        <v>4607091384192</v>
      </c>
      <c r="E310" s="372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108</v>
      </c>
      <c r="L310" s="38">
        <v>60</v>
      </c>
      <c r="M310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64</v>
      </c>
    </row>
    <row r="311" spans="1:52" ht="27" customHeight="1" x14ac:dyDescent="0.25">
      <c r="A311" s="64" t="s">
        <v>450</v>
      </c>
      <c r="B311" s="64" t="s">
        <v>451</v>
      </c>
      <c r="C311" s="37">
        <v>4301011483</v>
      </c>
      <c r="D311" s="372">
        <v>4680115881907</v>
      </c>
      <c r="E311" s="372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77</v>
      </c>
      <c r="L311" s="38">
        <v>60</v>
      </c>
      <c r="M31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64</v>
      </c>
    </row>
    <row r="312" spans="1:52" ht="27" customHeight="1" x14ac:dyDescent="0.25">
      <c r="A312" s="64" t="s">
        <v>452</v>
      </c>
      <c r="B312" s="64" t="s">
        <v>453</v>
      </c>
      <c r="C312" s="37">
        <v>4301011303</v>
      </c>
      <c r="D312" s="372">
        <v>4607091384680</v>
      </c>
      <c r="E312" s="372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77</v>
      </c>
      <c r="L312" s="38">
        <v>60</v>
      </c>
      <c r="M312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64</v>
      </c>
    </row>
    <row r="313" spans="1:52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80"/>
      <c r="M313" s="376" t="s">
        <v>43</v>
      </c>
      <c r="N313" s="377"/>
      <c r="O313" s="377"/>
      <c r="P313" s="377"/>
      <c r="Q313" s="377"/>
      <c r="R313" s="377"/>
      <c r="S313" s="378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71" t="s">
        <v>74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67"/>
      <c r="Y315" s="67"/>
    </row>
    <row r="316" spans="1:52" ht="27" customHeight="1" x14ac:dyDescent="0.25">
      <c r="A316" s="64" t="s">
        <v>454</v>
      </c>
      <c r="B316" s="64" t="s">
        <v>455</v>
      </c>
      <c r="C316" s="37">
        <v>4301031139</v>
      </c>
      <c r="D316" s="372">
        <v>4607091384802</v>
      </c>
      <c r="E316" s="372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77</v>
      </c>
      <c r="L316" s="38">
        <v>35</v>
      </c>
      <c r="M316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74"/>
      <c r="O316" s="374"/>
      <c r="P316" s="374"/>
      <c r="Q316" s="375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64</v>
      </c>
    </row>
    <row r="317" spans="1:52" ht="27" customHeight="1" x14ac:dyDescent="0.25">
      <c r="A317" s="64" t="s">
        <v>456</v>
      </c>
      <c r="B317" s="64" t="s">
        <v>457</v>
      </c>
      <c r="C317" s="37">
        <v>4301031140</v>
      </c>
      <c r="D317" s="372">
        <v>4607091384826</v>
      </c>
      <c r="E317" s="372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77</v>
      </c>
      <c r="L317" s="38">
        <v>35</v>
      </c>
      <c r="M317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64</v>
      </c>
    </row>
    <row r="318" spans="1:52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71" t="s">
        <v>78</v>
      </c>
      <c r="B320" s="371"/>
      <c r="C320" s="371"/>
      <c r="D320" s="371"/>
      <c r="E320" s="371"/>
      <c r="F320" s="371"/>
      <c r="G320" s="371"/>
      <c r="H320" s="371"/>
      <c r="I320" s="371"/>
      <c r="J320" s="371"/>
      <c r="K320" s="371"/>
      <c r="L320" s="371"/>
      <c r="M320" s="371"/>
      <c r="N320" s="371"/>
      <c r="O320" s="371"/>
      <c r="P320" s="371"/>
      <c r="Q320" s="371"/>
      <c r="R320" s="371"/>
      <c r="S320" s="371"/>
      <c r="T320" s="371"/>
      <c r="U320" s="371"/>
      <c r="V320" s="371"/>
      <c r="W320" s="371"/>
      <c r="X320" s="67"/>
      <c r="Y320" s="67"/>
    </row>
    <row r="321" spans="1:52" ht="27" customHeight="1" x14ac:dyDescent="0.25">
      <c r="A321" s="64" t="s">
        <v>458</v>
      </c>
      <c r="B321" s="64" t="s">
        <v>459</v>
      </c>
      <c r="C321" s="37">
        <v>4301051303</v>
      </c>
      <c r="D321" s="372">
        <v>4607091384246</v>
      </c>
      <c r="E321" s="372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77</v>
      </c>
      <c r="L321" s="38">
        <v>40</v>
      </c>
      <c r="M321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74"/>
      <c r="O321" s="374"/>
      <c r="P321" s="374"/>
      <c r="Q321" s="375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64</v>
      </c>
    </row>
    <row r="322" spans="1:52" ht="27" customHeight="1" x14ac:dyDescent="0.25">
      <c r="A322" s="64" t="s">
        <v>460</v>
      </c>
      <c r="B322" s="64" t="s">
        <v>461</v>
      </c>
      <c r="C322" s="37">
        <v>4301051445</v>
      </c>
      <c r="D322" s="372">
        <v>4680115881976</v>
      </c>
      <c r="E322" s="372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77</v>
      </c>
      <c r="L322" s="38">
        <v>40</v>
      </c>
      <c r="M322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74"/>
      <c r="O322" s="374"/>
      <c r="P322" s="374"/>
      <c r="Q322" s="375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64</v>
      </c>
    </row>
    <row r="323" spans="1:52" ht="27" customHeight="1" x14ac:dyDescent="0.25">
      <c r="A323" s="64" t="s">
        <v>462</v>
      </c>
      <c r="B323" s="64" t="s">
        <v>463</v>
      </c>
      <c r="C323" s="37">
        <v>4301051297</v>
      </c>
      <c r="D323" s="372">
        <v>4607091384253</v>
      </c>
      <c r="E323" s="372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77</v>
      </c>
      <c r="L323" s="38">
        <v>40</v>
      </c>
      <c r="M323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64</v>
      </c>
    </row>
    <row r="324" spans="1:52" ht="27" customHeight="1" x14ac:dyDescent="0.25">
      <c r="A324" s="64" t="s">
        <v>464</v>
      </c>
      <c r="B324" s="64" t="s">
        <v>465</v>
      </c>
      <c r="C324" s="37">
        <v>4301051444</v>
      </c>
      <c r="D324" s="372">
        <v>4680115881969</v>
      </c>
      <c r="E324" s="372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77</v>
      </c>
      <c r="L324" s="38">
        <v>40</v>
      </c>
      <c r="M324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64</v>
      </c>
    </row>
    <row r="325" spans="1:52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71" t="s">
        <v>210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52" ht="27" customHeight="1" x14ac:dyDescent="0.25">
      <c r="A328" s="64" t="s">
        <v>466</v>
      </c>
      <c r="B328" s="64" t="s">
        <v>467</v>
      </c>
      <c r="C328" s="37">
        <v>4301060322</v>
      </c>
      <c r="D328" s="372">
        <v>4607091389357</v>
      </c>
      <c r="E328" s="372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77</v>
      </c>
      <c r="L328" s="38">
        <v>40</v>
      </c>
      <c r="M328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64</v>
      </c>
    </row>
    <row r="329" spans="1:52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80"/>
      <c r="M329" s="376" t="s">
        <v>43</v>
      </c>
      <c r="N329" s="377"/>
      <c r="O329" s="377"/>
      <c r="P329" s="377"/>
      <c r="Q329" s="377"/>
      <c r="R329" s="377"/>
      <c r="S329" s="378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80"/>
      <c r="M330" s="376" t="s">
        <v>43</v>
      </c>
      <c r="N330" s="377"/>
      <c r="O330" s="377"/>
      <c r="P330" s="377"/>
      <c r="Q330" s="377"/>
      <c r="R330" s="377"/>
      <c r="S330" s="378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69" t="s">
        <v>468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55"/>
      <c r="Y331" s="55"/>
    </row>
    <row r="332" spans="1:52" ht="16.5" customHeight="1" x14ac:dyDescent="0.25">
      <c r="A332" s="370" t="s">
        <v>469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6"/>
      <c r="Y332" s="66"/>
    </row>
    <row r="333" spans="1:52" ht="14.25" customHeight="1" x14ac:dyDescent="0.25">
      <c r="A333" s="371" t="s">
        <v>112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7"/>
      <c r="Y333" s="67"/>
    </row>
    <row r="334" spans="1:52" ht="27" customHeight="1" x14ac:dyDescent="0.25">
      <c r="A334" s="64" t="s">
        <v>470</v>
      </c>
      <c r="B334" s="64" t="s">
        <v>471</v>
      </c>
      <c r="C334" s="37">
        <v>4301011428</v>
      </c>
      <c r="D334" s="372">
        <v>4607091389708</v>
      </c>
      <c r="E334" s="372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108</v>
      </c>
      <c r="L334" s="38">
        <v>50</v>
      </c>
      <c r="M334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64</v>
      </c>
    </row>
    <row r="335" spans="1:52" ht="27" customHeight="1" x14ac:dyDescent="0.25">
      <c r="A335" s="64" t="s">
        <v>472</v>
      </c>
      <c r="B335" s="64" t="s">
        <v>473</v>
      </c>
      <c r="C335" s="37">
        <v>4301011427</v>
      </c>
      <c r="D335" s="372">
        <v>4607091389692</v>
      </c>
      <c r="E335" s="372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108</v>
      </c>
      <c r="L335" s="38">
        <v>50</v>
      </c>
      <c r="M335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64</v>
      </c>
    </row>
    <row r="336" spans="1:52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80"/>
      <c r="M336" s="376" t="s">
        <v>43</v>
      </c>
      <c r="N336" s="377"/>
      <c r="O336" s="377"/>
      <c r="P336" s="377"/>
      <c r="Q336" s="377"/>
      <c r="R336" s="377"/>
      <c r="S336" s="378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376" t="s">
        <v>43</v>
      </c>
      <c r="N337" s="377"/>
      <c r="O337" s="377"/>
      <c r="P337" s="377"/>
      <c r="Q337" s="377"/>
      <c r="R337" s="377"/>
      <c r="S337" s="378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71" t="s">
        <v>74</v>
      </c>
      <c r="B338" s="371"/>
      <c r="C338" s="371"/>
      <c r="D338" s="371"/>
      <c r="E338" s="371"/>
      <c r="F338" s="371"/>
      <c r="G338" s="371"/>
      <c r="H338" s="371"/>
      <c r="I338" s="371"/>
      <c r="J338" s="371"/>
      <c r="K338" s="371"/>
      <c r="L338" s="371"/>
      <c r="M338" s="371"/>
      <c r="N338" s="371"/>
      <c r="O338" s="371"/>
      <c r="P338" s="371"/>
      <c r="Q338" s="371"/>
      <c r="R338" s="371"/>
      <c r="S338" s="371"/>
      <c r="T338" s="371"/>
      <c r="U338" s="371"/>
      <c r="V338" s="371"/>
      <c r="W338" s="371"/>
      <c r="X338" s="67"/>
      <c r="Y338" s="67"/>
    </row>
    <row r="339" spans="1:52" ht="27" customHeight="1" x14ac:dyDescent="0.25">
      <c r="A339" s="64" t="s">
        <v>474</v>
      </c>
      <c r="B339" s="64" t="s">
        <v>475</v>
      </c>
      <c r="C339" s="37">
        <v>4301031177</v>
      </c>
      <c r="D339" s="372">
        <v>4607091389753</v>
      </c>
      <c r="E339" s="372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77</v>
      </c>
      <c r="L339" s="38">
        <v>45</v>
      </c>
      <c r="M339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64</v>
      </c>
    </row>
    <row r="340" spans="1:52" ht="27" customHeight="1" x14ac:dyDescent="0.25">
      <c r="A340" s="64" t="s">
        <v>476</v>
      </c>
      <c r="B340" s="64" t="s">
        <v>477</v>
      </c>
      <c r="C340" s="37">
        <v>4301031174</v>
      </c>
      <c r="D340" s="372">
        <v>4607091389760</v>
      </c>
      <c r="E340" s="372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77</v>
      </c>
      <c r="L340" s="38">
        <v>45</v>
      </c>
      <c r="M340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64</v>
      </c>
    </row>
    <row r="341" spans="1:52" ht="27" customHeight="1" x14ac:dyDescent="0.25">
      <c r="A341" s="64" t="s">
        <v>478</v>
      </c>
      <c r="B341" s="64" t="s">
        <v>479</v>
      </c>
      <c r="C341" s="37">
        <v>4301031175</v>
      </c>
      <c r="D341" s="372">
        <v>4607091389746</v>
      </c>
      <c r="E341" s="372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77</v>
      </c>
      <c r="L341" s="38">
        <v>45</v>
      </c>
      <c r="M341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74"/>
      <c r="O341" s="374"/>
      <c r="P341" s="374"/>
      <c r="Q341" s="375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64</v>
      </c>
    </row>
    <row r="342" spans="1:52" ht="37.5" customHeight="1" x14ac:dyDescent="0.25">
      <c r="A342" s="64" t="s">
        <v>480</v>
      </c>
      <c r="B342" s="64" t="s">
        <v>481</v>
      </c>
      <c r="C342" s="37">
        <v>4301031236</v>
      </c>
      <c r="D342" s="372">
        <v>4680115882928</v>
      </c>
      <c r="E342" s="372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77</v>
      </c>
      <c r="L342" s="38">
        <v>35</v>
      </c>
      <c r="M342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74"/>
      <c r="O342" s="374"/>
      <c r="P342" s="374"/>
      <c r="Q342" s="375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64</v>
      </c>
    </row>
    <row r="343" spans="1:52" ht="27" customHeight="1" x14ac:dyDescent="0.25">
      <c r="A343" s="64" t="s">
        <v>482</v>
      </c>
      <c r="B343" s="64" t="s">
        <v>483</v>
      </c>
      <c r="C343" s="37">
        <v>4301031257</v>
      </c>
      <c r="D343" s="372">
        <v>4680115883147</v>
      </c>
      <c r="E343" s="372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77</v>
      </c>
      <c r="L343" s="38">
        <v>45</v>
      </c>
      <c r="M343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74"/>
      <c r="O343" s="374"/>
      <c r="P343" s="374"/>
      <c r="Q343" s="375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64</v>
      </c>
    </row>
    <row r="344" spans="1:52" ht="27" customHeight="1" x14ac:dyDescent="0.25">
      <c r="A344" s="64" t="s">
        <v>484</v>
      </c>
      <c r="B344" s="64" t="s">
        <v>485</v>
      </c>
      <c r="C344" s="37">
        <v>4301031178</v>
      </c>
      <c r="D344" s="372">
        <v>4607091384338</v>
      </c>
      <c r="E344" s="372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77</v>
      </c>
      <c r="L344" s="38">
        <v>45</v>
      </c>
      <c r="M344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64</v>
      </c>
    </row>
    <row r="345" spans="1:52" ht="37.5" customHeight="1" x14ac:dyDescent="0.25">
      <c r="A345" s="64" t="s">
        <v>486</v>
      </c>
      <c r="B345" s="64" t="s">
        <v>487</v>
      </c>
      <c r="C345" s="37">
        <v>4301031254</v>
      </c>
      <c r="D345" s="372">
        <v>4680115883154</v>
      </c>
      <c r="E345" s="372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77</v>
      </c>
      <c r="L345" s="38">
        <v>45</v>
      </c>
      <c r="M345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64</v>
      </c>
    </row>
    <row r="346" spans="1:52" ht="37.5" customHeight="1" x14ac:dyDescent="0.25">
      <c r="A346" s="64" t="s">
        <v>488</v>
      </c>
      <c r="B346" s="64" t="s">
        <v>489</v>
      </c>
      <c r="C346" s="37">
        <v>4301031171</v>
      </c>
      <c r="D346" s="372">
        <v>4607091389524</v>
      </c>
      <c r="E346" s="372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77</v>
      </c>
      <c r="L346" s="38">
        <v>45</v>
      </c>
      <c r="M346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64</v>
      </c>
    </row>
    <row r="347" spans="1:52" ht="27" customHeight="1" x14ac:dyDescent="0.25">
      <c r="A347" s="64" t="s">
        <v>490</v>
      </c>
      <c r="B347" s="64" t="s">
        <v>491</v>
      </c>
      <c r="C347" s="37">
        <v>4301031258</v>
      </c>
      <c r="D347" s="372">
        <v>4680115883161</v>
      </c>
      <c r="E347" s="372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77</v>
      </c>
      <c r="L347" s="38">
        <v>45</v>
      </c>
      <c r="M347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64</v>
      </c>
    </row>
    <row r="348" spans="1:52" ht="27" customHeight="1" x14ac:dyDescent="0.25">
      <c r="A348" s="64" t="s">
        <v>492</v>
      </c>
      <c r="B348" s="64" t="s">
        <v>493</v>
      </c>
      <c r="C348" s="37">
        <v>4301031170</v>
      </c>
      <c r="D348" s="372">
        <v>4607091384345</v>
      </c>
      <c r="E348" s="372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77</v>
      </c>
      <c r="L348" s="38">
        <v>45</v>
      </c>
      <c r="M34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74"/>
      <c r="O348" s="374"/>
      <c r="P348" s="374"/>
      <c r="Q348" s="375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64</v>
      </c>
    </row>
    <row r="349" spans="1:52" ht="27" customHeight="1" x14ac:dyDescent="0.25">
      <c r="A349" s="64" t="s">
        <v>494</v>
      </c>
      <c r="B349" s="64" t="s">
        <v>495</v>
      </c>
      <c r="C349" s="37">
        <v>4301031256</v>
      </c>
      <c r="D349" s="372">
        <v>4680115883178</v>
      </c>
      <c r="E349" s="372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77</v>
      </c>
      <c r="L349" s="38">
        <v>45</v>
      </c>
      <c r="M349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74"/>
      <c r="O349" s="374"/>
      <c r="P349" s="374"/>
      <c r="Q349" s="375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64</v>
      </c>
    </row>
    <row r="350" spans="1:52" ht="27" customHeight="1" x14ac:dyDescent="0.25">
      <c r="A350" s="64" t="s">
        <v>496</v>
      </c>
      <c r="B350" s="64" t="s">
        <v>497</v>
      </c>
      <c r="C350" s="37">
        <v>4301031172</v>
      </c>
      <c r="D350" s="372">
        <v>4607091389531</v>
      </c>
      <c r="E350" s="372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77</v>
      </c>
      <c r="L350" s="38">
        <v>45</v>
      </c>
      <c r="M350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74"/>
      <c r="O350" s="374"/>
      <c r="P350" s="374"/>
      <c r="Q350" s="375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64</v>
      </c>
    </row>
    <row r="351" spans="1:52" ht="27" customHeight="1" x14ac:dyDescent="0.25">
      <c r="A351" s="64" t="s">
        <v>498</v>
      </c>
      <c r="B351" s="64" t="s">
        <v>499</v>
      </c>
      <c r="C351" s="37">
        <v>4301031255</v>
      </c>
      <c r="D351" s="372">
        <v>4680115883185</v>
      </c>
      <c r="E351" s="372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77</v>
      </c>
      <c r="L351" s="38">
        <v>45</v>
      </c>
      <c r="M351" s="569" t="s">
        <v>500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64</v>
      </c>
    </row>
    <row r="352" spans="1:52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71" t="s">
        <v>78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52" ht="27" customHeight="1" x14ac:dyDescent="0.25">
      <c r="A355" s="64" t="s">
        <v>501</v>
      </c>
      <c r="B355" s="64" t="s">
        <v>502</v>
      </c>
      <c r="C355" s="37">
        <v>4301051258</v>
      </c>
      <c r="D355" s="372">
        <v>4607091389685</v>
      </c>
      <c r="E355" s="372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136</v>
      </c>
      <c r="L355" s="38">
        <v>45</v>
      </c>
      <c r="M355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64</v>
      </c>
    </row>
    <row r="356" spans="1:52" ht="27" customHeight="1" x14ac:dyDescent="0.25">
      <c r="A356" s="64" t="s">
        <v>503</v>
      </c>
      <c r="B356" s="64" t="s">
        <v>504</v>
      </c>
      <c r="C356" s="37">
        <v>4301051431</v>
      </c>
      <c r="D356" s="372">
        <v>4607091389654</v>
      </c>
      <c r="E356" s="372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136</v>
      </c>
      <c r="L356" s="38">
        <v>45</v>
      </c>
      <c r="M35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64</v>
      </c>
    </row>
    <row r="357" spans="1:52" ht="27" customHeight="1" x14ac:dyDescent="0.25">
      <c r="A357" s="64" t="s">
        <v>505</v>
      </c>
      <c r="B357" s="64" t="s">
        <v>506</v>
      </c>
      <c r="C357" s="37">
        <v>4301051284</v>
      </c>
      <c r="D357" s="372">
        <v>4607091384352</v>
      </c>
      <c r="E357" s="372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136</v>
      </c>
      <c r="L357" s="38">
        <v>45</v>
      </c>
      <c r="M357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64</v>
      </c>
    </row>
    <row r="358" spans="1:52" ht="27" customHeight="1" x14ac:dyDescent="0.25">
      <c r="A358" s="64" t="s">
        <v>507</v>
      </c>
      <c r="B358" s="64" t="s">
        <v>508</v>
      </c>
      <c r="C358" s="37">
        <v>4301051257</v>
      </c>
      <c r="D358" s="372">
        <v>4607091389661</v>
      </c>
      <c r="E358" s="372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136</v>
      </c>
      <c r="L358" s="38">
        <v>45</v>
      </c>
      <c r="M358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74"/>
      <c r="O358" s="374"/>
      <c r="P358" s="374"/>
      <c r="Q358" s="375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64</v>
      </c>
    </row>
    <row r="359" spans="1:52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80"/>
      <c r="M360" s="376" t="s">
        <v>43</v>
      </c>
      <c r="N360" s="377"/>
      <c r="O360" s="377"/>
      <c r="P360" s="377"/>
      <c r="Q360" s="377"/>
      <c r="R360" s="377"/>
      <c r="S360" s="378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71" t="s">
        <v>210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67"/>
      <c r="Y361" s="67"/>
    </row>
    <row r="362" spans="1:52" ht="27" customHeight="1" x14ac:dyDescent="0.25">
      <c r="A362" s="64" t="s">
        <v>509</v>
      </c>
      <c r="B362" s="64" t="s">
        <v>510</v>
      </c>
      <c r="C362" s="37">
        <v>4301060352</v>
      </c>
      <c r="D362" s="372">
        <v>4680115881648</v>
      </c>
      <c r="E362" s="372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77</v>
      </c>
      <c r="L362" s="38">
        <v>35</v>
      </c>
      <c r="M362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74"/>
      <c r="O362" s="374"/>
      <c r="P362" s="374"/>
      <c r="Q362" s="375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64</v>
      </c>
    </row>
    <row r="363" spans="1:52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80"/>
      <c r="M364" s="376" t="s">
        <v>43</v>
      </c>
      <c r="N364" s="377"/>
      <c r="O364" s="377"/>
      <c r="P364" s="377"/>
      <c r="Q364" s="377"/>
      <c r="R364" s="377"/>
      <c r="S364" s="378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71" t="s">
        <v>91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52" ht="27" customHeight="1" x14ac:dyDescent="0.25">
      <c r="A366" s="64" t="s">
        <v>511</v>
      </c>
      <c r="B366" s="64" t="s">
        <v>512</v>
      </c>
      <c r="C366" s="37">
        <v>4301032042</v>
      </c>
      <c r="D366" s="372">
        <v>4680115883017</v>
      </c>
      <c r="E366" s="372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513</v>
      </c>
      <c r="L366" s="38">
        <v>60</v>
      </c>
      <c r="M366" s="5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64</v>
      </c>
    </row>
    <row r="367" spans="1:52" ht="27" customHeight="1" x14ac:dyDescent="0.25">
      <c r="A367" s="64" t="s">
        <v>514</v>
      </c>
      <c r="B367" s="64" t="s">
        <v>515</v>
      </c>
      <c r="C367" s="37">
        <v>4301032043</v>
      </c>
      <c r="D367" s="372">
        <v>4680115883031</v>
      </c>
      <c r="E367" s="372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513</v>
      </c>
      <c r="L367" s="38">
        <v>60</v>
      </c>
      <c r="M367" s="5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64</v>
      </c>
    </row>
    <row r="368" spans="1:52" ht="27" customHeight="1" x14ac:dyDescent="0.25">
      <c r="A368" s="64" t="s">
        <v>516</v>
      </c>
      <c r="B368" s="64" t="s">
        <v>517</v>
      </c>
      <c r="C368" s="37">
        <v>4301032041</v>
      </c>
      <c r="D368" s="372">
        <v>4680115883024</v>
      </c>
      <c r="E368" s="372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513</v>
      </c>
      <c r="L368" s="38">
        <v>60</v>
      </c>
      <c r="M368" s="5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74"/>
      <c r="O368" s="374"/>
      <c r="P368" s="374"/>
      <c r="Q368" s="375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64</v>
      </c>
    </row>
    <row r="369" spans="1:52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80"/>
      <c r="M370" s="376" t="s">
        <v>43</v>
      </c>
      <c r="N370" s="377"/>
      <c r="O370" s="377"/>
      <c r="P370" s="377"/>
      <c r="Q370" s="377"/>
      <c r="R370" s="377"/>
      <c r="S370" s="378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71" t="s">
        <v>518</v>
      </c>
      <c r="B371" s="371"/>
      <c r="C371" s="371"/>
      <c r="D371" s="371"/>
      <c r="E371" s="371"/>
      <c r="F371" s="371"/>
      <c r="G371" s="371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371"/>
      <c r="T371" s="371"/>
      <c r="U371" s="371"/>
      <c r="V371" s="371"/>
      <c r="W371" s="371"/>
      <c r="X371" s="67"/>
      <c r="Y371" s="67"/>
    </row>
    <row r="372" spans="1:52" ht="27" customHeight="1" x14ac:dyDescent="0.25">
      <c r="A372" s="64" t="s">
        <v>519</v>
      </c>
      <c r="B372" s="64" t="s">
        <v>520</v>
      </c>
      <c r="C372" s="37">
        <v>4301170009</v>
      </c>
      <c r="D372" s="372">
        <v>4680115882997</v>
      </c>
      <c r="E372" s="372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513</v>
      </c>
      <c r="L372" s="38">
        <v>150</v>
      </c>
      <c r="M372" s="578" t="s">
        <v>521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64</v>
      </c>
    </row>
    <row r="373" spans="1:52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80"/>
      <c r="M373" s="376" t="s">
        <v>43</v>
      </c>
      <c r="N373" s="377"/>
      <c r="O373" s="377"/>
      <c r="P373" s="377"/>
      <c r="Q373" s="377"/>
      <c r="R373" s="377"/>
      <c r="S373" s="378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80"/>
      <c r="M374" s="376" t="s">
        <v>43</v>
      </c>
      <c r="N374" s="377"/>
      <c r="O374" s="377"/>
      <c r="P374" s="377"/>
      <c r="Q374" s="377"/>
      <c r="R374" s="377"/>
      <c r="S374" s="378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70" t="s">
        <v>522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6"/>
      <c r="Y375" s="66"/>
    </row>
    <row r="376" spans="1:52" ht="14.25" customHeight="1" x14ac:dyDescent="0.25">
      <c r="A376" s="371" t="s">
        <v>105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7"/>
      <c r="Y376" s="67"/>
    </row>
    <row r="377" spans="1:52" ht="27" customHeight="1" x14ac:dyDescent="0.25">
      <c r="A377" s="64" t="s">
        <v>523</v>
      </c>
      <c r="B377" s="64" t="s">
        <v>524</v>
      </c>
      <c r="C377" s="37">
        <v>4301020196</v>
      </c>
      <c r="D377" s="372">
        <v>4607091389388</v>
      </c>
      <c r="E377" s="372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136</v>
      </c>
      <c r="L377" s="38">
        <v>35</v>
      </c>
      <c r="M377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74"/>
      <c r="O377" s="374"/>
      <c r="P377" s="374"/>
      <c r="Q377" s="375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64</v>
      </c>
    </row>
    <row r="378" spans="1:52" ht="27" customHeight="1" x14ac:dyDescent="0.25">
      <c r="A378" s="64" t="s">
        <v>525</v>
      </c>
      <c r="B378" s="64" t="s">
        <v>526</v>
      </c>
      <c r="C378" s="37">
        <v>4301020185</v>
      </c>
      <c r="D378" s="372">
        <v>4607091389364</v>
      </c>
      <c r="E378" s="372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136</v>
      </c>
      <c r="L378" s="38">
        <v>35</v>
      </c>
      <c r="M378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74"/>
      <c r="O378" s="374"/>
      <c r="P378" s="374"/>
      <c r="Q378" s="375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64</v>
      </c>
    </row>
    <row r="379" spans="1:52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80"/>
      <c r="M379" s="376" t="s">
        <v>43</v>
      </c>
      <c r="N379" s="377"/>
      <c r="O379" s="377"/>
      <c r="P379" s="377"/>
      <c r="Q379" s="377"/>
      <c r="R379" s="377"/>
      <c r="S379" s="378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71" t="s">
        <v>74</v>
      </c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1"/>
      <c r="N381" s="371"/>
      <c r="O381" s="371"/>
      <c r="P381" s="371"/>
      <c r="Q381" s="371"/>
      <c r="R381" s="371"/>
      <c r="S381" s="371"/>
      <c r="T381" s="371"/>
      <c r="U381" s="371"/>
      <c r="V381" s="371"/>
      <c r="W381" s="371"/>
      <c r="X381" s="67"/>
      <c r="Y381" s="67"/>
    </row>
    <row r="382" spans="1:52" ht="27" customHeight="1" x14ac:dyDescent="0.25">
      <c r="A382" s="64" t="s">
        <v>527</v>
      </c>
      <c r="B382" s="64" t="s">
        <v>528</v>
      </c>
      <c r="C382" s="37">
        <v>4301031212</v>
      </c>
      <c r="D382" s="372">
        <v>4607091389739</v>
      </c>
      <c r="E382" s="372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108</v>
      </c>
      <c r="L382" s="38">
        <v>45</v>
      </c>
      <c r="M382" s="5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74"/>
      <c r="O382" s="374"/>
      <c r="P382" s="374"/>
      <c r="Q382" s="375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64</v>
      </c>
    </row>
    <row r="383" spans="1:52" ht="27" customHeight="1" x14ac:dyDescent="0.25">
      <c r="A383" s="64" t="s">
        <v>529</v>
      </c>
      <c r="B383" s="64" t="s">
        <v>530</v>
      </c>
      <c r="C383" s="37">
        <v>4301031247</v>
      </c>
      <c r="D383" s="372">
        <v>4680115883048</v>
      </c>
      <c r="E383" s="372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77</v>
      </c>
      <c r="L383" s="38">
        <v>40</v>
      </c>
      <c r="M383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64</v>
      </c>
    </row>
    <row r="384" spans="1:52" ht="27" customHeight="1" x14ac:dyDescent="0.25">
      <c r="A384" s="64" t="s">
        <v>531</v>
      </c>
      <c r="B384" s="64" t="s">
        <v>532</v>
      </c>
      <c r="C384" s="37">
        <v>4301031176</v>
      </c>
      <c r="D384" s="372">
        <v>4607091389425</v>
      </c>
      <c r="E384" s="372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77</v>
      </c>
      <c r="L384" s="38">
        <v>45</v>
      </c>
      <c r="M384" s="5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74"/>
      <c r="O384" s="374"/>
      <c r="P384" s="374"/>
      <c r="Q384" s="375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64</v>
      </c>
    </row>
    <row r="385" spans="1:52" ht="27" customHeight="1" x14ac:dyDescent="0.25">
      <c r="A385" s="64" t="s">
        <v>533</v>
      </c>
      <c r="B385" s="64" t="s">
        <v>534</v>
      </c>
      <c r="C385" s="37">
        <v>4301031215</v>
      </c>
      <c r="D385" s="372">
        <v>4680115882911</v>
      </c>
      <c r="E385" s="372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77</v>
      </c>
      <c r="L385" s="38">
        <v>40</v>
      </c>
      <c r="M385" s="584" t="s">
        <v>535</v>
      </c>
      <c r="N385" s="374"/>
      <c r="O385" s="374"/>
      <c r="P385" s="374"/>
      <c r="Q385" s="375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64</v>
      </c>
    </row>
    <row r="386" spans="1:52" ht="27" customHeight="1" x14ac:dyDescent="0.25">
      <c r="A386" s="64" t="s">
        <v>536</v>
      </c>
      <c r="B386" s="64" t="s">
        <v>537</v>
      </c>
      <c r="C386" s="37">
        <v>4301031167</v>
      </c>
      <c r="D386" s="372">
        <v>4680115880771</v>
      </c>
      <c r="E386" s="372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77</v>
      </c>
      <c r="L386" s="38">
        <v>45</v>
      </c>
      <c r="M386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74"/>
      <c r="O386" s="374"/>
      <c r="P386" s="374"/>
      <c r="Q386" s="375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64</v>
      </c>
    </row>
    <row r="387" spans="1:52" ht="27" customHeight="1" x14ac:dyDescent="0.25">
      <c r="A387" s="64" t="s">
        <v>538</v>
      </c>
      <c r="B387" s="64" t="s">
        <v>539</v>
      </c>
      <c r="C387" s="37">
        <v>4301031173</v>
      </c>
      <c r="D387" s="372">
        <v>4607091389500</v>
      </c>
      <c r="E387" s="372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77</v>
      </c>
      <c r="L387" s="38">
        <v>45</v>
      </c>
      <c r="M387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74"/>
      <c r="O387" s="374"/>
      <c r="P387" s="374"/>
      <c r="Q387" s="375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64</v>
      </c>
    </row>
    <row r="388" spans="1:52" ht="27" customHeight="1" x14ac:dyDescent="0.25">
      <c r="A388" s="64" t="s">
        <v>540</v>
      </c>
      <c r="B388" s="64" t="s">
        <v>541</v>
      </c>
      <c r="C388" s="37">
        <v>4301031103</v>
      </c>
      <c r="D388" s="372">
        <v>4680115881983</v>
      </c>
      <c r="E388" s="372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77</v>
      </c>
      <c r="L388" s="38">
        <v>40</v>
      </c>
      <c r="M388" s="5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74"/>
      <c r="O388" s="374"/>
      <c r="P388" s="374"/>
      <c r="Q388" s="375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64</v>
      </c>
    </row>
    <row r="389" spans="1:52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80"/>
      <c r="M389" s="376" t="s">
        <v>43</v>
      </c>
      <c r="N389" s="377"/>
      <c r="O389" s="377"/>
      <c r="P389" s="377"/>
      <c r="Q389" s="377"/>
      <c r="R389" s="377"/>
      <c r="S389" s="378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80"/>
      <c r="M390" s="376" t="s">
        <v>43</v>
      </c>
      <c r="N390" s="377"/>
      <c r="O390" s="377"/>
      <c r="P390" s="377"/>
      <c r="Q390" s="377"/>
      <c r="R390" s="377"/>
      <c r="S390" s="378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71" t="s">
        <v>91</v>
      </c>
      <c r="B391" s="371"/>
      <c r="C391" s="371"/>
      <c r="D391" s="371"/>
      <c r="E391" s="371"/>
      <c r="F391" s="371"/>
      <c r="G391" s="371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  <c r="X391" s="67"/>
      <c r="Y391" s="67"/>
    </row>
    <row r="392" spans="1:52" ht="27" customHeight="1" x14ac:dyDescent="0.25">
      <c r="A392" s="64" t="s">
        <v>542</v>
      </c>
      <c r="B392" s="64" t="s">
        <v>543</v>
      </c>
      <c r="C392" s="37">
        <v>4301032044</v>
      </c>
      <c r="D392" s="372">
        <v>4680115883000</v>
      </c>
      <c r="E392" s="372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513</v>
      </c>
      <c r="L392" s="38">
        <v>60</v>
      </c>
      <c r="M392" s="58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64</v>
      </c>
    </row>
    <row r="393" spans="1:52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80"/>
      <c r="M393" s="376" t="s">
        <v>43</v>
      </c>
      <c r="N393" s="377"/>
      <c r="O393" s="377"/>
      <c r="P393" s="377"/>
      <c r="Q393" s="377"/>
      <c r="R393" s="377"/>
      <c r="S393" s="378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80"/>
      <c r="M394" s="376" t="s">
        <v>43</v>
      </c>
      <c r="N394" s="377"/>
      <c r="O394" s="377"/>
      <c r="P394" s="377"/>
      <c r="Q394" s="377"/>
      <c r="R394" s="377"/>
      <c r="S394" s="378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71" t="s">
        <v>518</v>
      </c>
      <c r="B395" s="371"/>
      <c r="C395" s="371"/>
      <c r="D395" s="371"/>
      <c r="E395" s="371"/>
      <c r="F395" s="371"/>
      <c r="G395" s="371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  <c r="X395" s="67"/>
      <c r="Y395" s="67"/>
    </row>
    <row r="396" spans="1:52" ht="27" customHeight="1" x14ac:dyDescent="0.25">
      <c r="A396" s="64" t="s">
        <v>544</v>
      </c>
      <c r="B396" s="64" t="s">
        <v>545</v>
      </c>
      <c r="C396" s="37">
        <v>4301170008</v>
      </c>
      <c r="D396" s="372">
        <v>4680115882980</v>
      </c>
      <c r="E396" s="372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513</v>
      </c>
      <c r="L396" s="38">
        <v>150</v>
      </c>
      <c r="M396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64</v>
      </c>
    </row>
    <row r="397" spans="1:52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376" t="s">
        <v>43</v>
      </c>
      <c r="N397" s="377"/>
      <c r="O397" s="377"/>
      <c r="P397" s="377"/>
      <c r="Q397" s="377"/>
      <c r="R397" s="377"/>
      <c r="S397" s="378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80"/>
      <c r="M398" s="376" t="s">
        <v>43</v>
      </c>
      <c r="N398" s="377"/>
      <c r="O398" s="377"/>
      <c r="P398" s="377"/>
      <c r="Q398" s="377"/>
      <c r="R398" s="377"/>
      <c r="S398" s="378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69" t="s">
        <v>546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55"/>
      <c r="Y399" s="55"/>
    </row>
    <row r="400" spans="1:52" ht="16.5" customHeight="1" x14ac:dyDescent="0.25">
      <c r="A400" s="370" t="s">
        <v>546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6"/>
      <c r="Y400" s="66"/>
    </row>
    <row r="401" spans="1:52" ht="14.25" customHeight="1" x14ac:dyDescent="0.25">
      <c r="A401" s="371" t="s">
        <v>112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52" ht="27" customHeight="1" x14ac:dyDescent="0.25">
      <c r="A402" s="64" t="s">
        <v>547</v>
      </c>
      <c r="B402" s="64" t="s">
        <v>548</v>
      </c>
      <c r="C402" s="37">
        <v>4301011371</v>
      </c>
      <c r="D402" s="372">
        <v>4607091389067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136</v>
      </c>
      <c r="L402" s="38">
        <v>55</v>
      </c>
      <c r="M402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64</v>
      </c>
    </row>
    <row r="403" spans="1:52" ht="27" customHeight="1" x14ac:dyDescent="0.25">
      <c r="A403" s="64" t="s">
        <v>549</v>
      </c>
      <c r="B403" s="64" t="s">
        <v>550</v>
      </c>
      <c r="C403" s="37">
        <v>4301011363</v>
      </c>
      <c r="D403" s="372">
        <v>4607091383522</v>
      </c>
      <c r="E403" s="372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108</v>
      </c>
      <c r="L403" s="38">
        <v>55</v>
      </c>
      <c r="M403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64</v>
      </c>
    </row>
    <row r="404" spans="1:52" ht="27" customHeight="1" x14ac:dyDescent="0.25">
      <c r="A404" s="64" t="s">
        <v>551</v>
      </c>
      <c r="B404" s="64" t="s">
        <v>552</v>
      </c>
      <c r="C404" s="37">
        <v>4301011431</v>
      </c>
      <c r="D404" s="372">
        <v>4607091384437</v>
      </c>
      <c r="E404" s="372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108</v>
      </c>
      <c r="L404" s="38">
        <v>50</v>
      </c>
      <c r="M404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74"/>
      <c r="O404" s="374"/>
      <c r="P404" s="374"/>
      <c r="Q404" s="375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64</v>
      </c>
    </row>
    <row r="405" spans="1:52" ht="27" customHeight="1" x14ac:dyDescent="0.25">
      <c r="A405" s="64" t="s">
        <v>553</v>
      </c>
      <c r="B405" s="64" t="s">
        <v>554</v>
      </c>
      <c r="C405" s="37">
        <v>4301011365</v>
      </c>
      <c r="D405" s="372">
        <v>4607091389104</v>
      </c>
      <c r="E405" s="372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108</v>
      </c>
      <c r="L405" s="38">
        <v>55</v>
      </c>
      <c r="M405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74"/>
      <c r="O405" s="374"/>
      <c r="P405" s="374"/>
      <c r="Q405" s="375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64</v>
      </c>
    </row>
    <row r="406" spans="1:52" ht="27" customHeight="1" x14ac:dyDescent="0.25">
      <c r="A406" s="64" t="s">
        <v>555</v>
      </c>
      <c r="B406" s="64" t="s">
        <v>556</v>
      </c>
      <c r="C406" s="37">
        <v>4301011367</v>
      </c>
      <c r="D406" s="372">
        <v>4680115880603</v>
      </c>
      <c r="E406" s="372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108</v>
      </c>
      <c r="L406" s="38">
        <v>55</v>
      </c>
      <c r="M406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74"/>
      <c r="O406" s="374"/>
      <c r="P406" s="374"/>
      <c r="Q406" s="375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64</v>
      </c>
    </row>
    <row r="407" spans="1:52" ht="27" customHeight="1" x14ac:dyDescent="0.25">
      <c r="A407" s="64" t="s">
        <v>557</v>
      </c>
      <c r="B407" s="64" t="s">
        <v>558</v>
      </c>
      <c r="C407" s="37">
        <v>4301011168</v>
      </c>
      <c r="D407" s="372">
        <v>4607091389999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108</v>
      </c>
      <c r="L407" s="38">
        <v>55</v>
      </c>
      <c r="M407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64</v>
      </c>
    </row>
    <row r="408" spans="1:52" ht="27" customHeight="1" x14ac:dyDescent="0.25">
      <c r="A408" s="64" t="s">
        <v>559</v>
      </c>
      <c r="B408" s="64" t="s">
        <v>560</v>
      </c>
      <c r="C408" s="37">
        <v>4301011372</v>
      </c>
      <c r="D408" s="372">
        <v>4680115882782</v>
      </c>
      <c r="E408" s="372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108</v>
      </c>
      <c r="L408" s="38">
        <v>50</v>
      </c>
      <c r="M408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64</v>
      </c>
    </row>
    <row r="409" spans="1:52" ht="27" customHeight="1" x14ac:dyDescent="0.25">
      <c r="A409" s="64" t="s">
        <v>561</v>
      </c>
      <c r="B409" s="64" t="s">
        <v>562</v>
      </c>
      <c r="C409" s="37">
        <v>4301011190</v>
      </c>
      <c r="D409" s="372">
        <v>4607091389098</v>
      </c>
      <c r="E409" s="372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136</v>
      </c>
      <c r="L409" s="38">
        <v>50</v>
      </c>
      <c r="M409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64</v>
      </c>
    </row>
    <row r="410" spans="1:52" ht="27" customHeight="1" x14ac:dyDescent="0.25">
      <c r="A410" s="64" t="s">
        <v>563</v>
      </c>
      <c r="B410" s="64" t="s">
        <v>564</v>
      </c>
      <c r="C410" s="37">
        <v>4301011366</v>
      </c>
      <c r="D410" s="372">
        <v>4607091389982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108</v>
      </c>
      <c r="L410" s="38">
        <v>55</v>
      </c>
      <c r="M410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64</v>
      </c>
    </row>
    <row r="411" spans="1:52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80"/>
      <c r="M411" s="376" t="s">
        <v>43</v>
      </c>
      <c r="N411" s="377"/>
      <c r="O411" s="377"/>
      <c r="P411" s="377"/>
      <c r="Q411" s="377"/>
      <c r="R411" s="377"/>
      <c r="S411" s="378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376" t="s">
        <v>43</v>
      </c>
      <c r="N412" s="377"/>
      <c r="O412" s="377"/>
      <c r="P412" s="377"/>
      <c r="Q412" s="377"/>
      <c r="R412" s="377"/>
      <c r="S412" s="378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71" t="s">
        <v>105</v>
      </c>
      <c r="B413" s="371"/>
      <c r="C413" s="371"/>
      <c r="D413" s="371"/>
      <c r="E413" s="371"/>
      <c r="F413" s="371"/>
      <c r="G413" s="371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  <c r="X413" s="67"/>
      <c r="Y413" s="67"/>
    </row>
    <row r="414" spans="1:52" ht="16.5" customHeight="1" x14ac:dyDescent="0.25">
      <c r="A414" s="64" t="s">
        <v>565</v>
      </c>
      <c r="B414" s="64" t="s">
        <v>566</v>
      </c>
      <c r="C414" s="37">
        <v>4301020222</v>
      </c>
      <c r="D414" s="372">
        <v>4607091388930</v>
      </c>
      <c r="E414" s="37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108</v>
      </c>
      <c r="L414" s="38">
        <v>55</v>
      </c>
      <c r="M414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74"/>
      <c r="O414" s="374"/>
      <c r="P414" s="374"/>
      <c r="Q414" s="375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64</v>
      </c>
    </row>
    <row r="415" spans="1:52" ht="16.5" customHeight="1" x14ac:dyDescent="0.25">
      <c r="A415" s="64" t="s">
        <v>567</v>
      </c>
      <c r="B415" s="64" t="s">
        <v>568</v>
      </c>
      <c r="C415" s="37">
        <v>4301020206</v>
      </c>
      <c r="D415" s="372">
        <v>4680115880054</v>
      </c>
      <c r="E415" s="37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108</v>
      </c>
      <c r="L415" s="38">
        <v>55</v>
      </c>
      <c r="M41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74"/>
      <c r="O415" s="374"/>
      <c r="P415" s="374"/>
      <c r="Q415" s="375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64</v>
      </c>
    </row>
    <row r="416" spans="1:52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80"/>
      <c r="M416" s="376" t="s">
        <v>43</v>
      </c>
      <c r="N416" s="377"/>
      <c r="O416" s="377"/>
      <c r="P416" s="377"/>
      <c r="Q416" s="377"/>
      <c r="R416" s="377"/>
      <c r="S416" s="378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80"/>
      <c r="M417" s="376" t="s">
        <v>43</v>
      </c>
      <c r="N417" s="377"/>
      <c r="O417" s="377"/>
      <c r="P417" s="377"/>
      <c r="Q417" s="377"/>
      <c r="R417" s="377"/>
      <c r="S417" s="378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71" t="s">
        <v>74</v>
      </c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67"/>
      <c r="Y418" s="67"/>
    </row>
    <row r="419" spans="1:52" ht="27" customHeight="1" x14ac:dyDescent="0.25">
      <c r="A419" s="64" t="s">
        <v>569</v>
      </c>
      <c r="B419" s="64" t="s">
        <v>570</v>
      </c>
      <c r="C419" s="37">
        <v>4301031252</v>
      </c>
      <c r="D419" s="372">
        <v>4680115883116</v>
      </c>
      <c r="E419" s="372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108</v>
      </c>
      <c r="L419" s="38">
        <v>60</v>
      </c>
      <c r="M419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74"/>
      <c r="O419" s="374"/>
      <c r="P419" s="374"/>
      <c r="Q419" s="375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64</v>
      </c>
    </row>
    <row r="420" spans="1:52" ht="27" customHeight="1" x14ac:dyDescent="0.25">
      <c r="A420" s="64" t="s">
        <v>571</v>
      </c>
      <c r="B420" s="64" t="s">
        <v>572</v>
      </c>
      <c r="C420" s="37">
        <v>4301031248</v>
      </c>
      <c r="D420" s="372">
        <v>4680115883093</v>
      </c>
      <c r="E420" s="372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77</v>
      </c>
      <c r="L420" s="38">
        <v>60</v>
      </c>
      <c r="M420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74"/>
      <c r="O420" s="374"/>
      <c r="P420" s="374"/>
      <c r="Q420" s="375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64</v>
      </c>
    </row>
    <row r="421" spans="1:52" ht="27" customHeight="1" x14ac:dyDescent="0.25">
      <c r="A421" s="64" t="s">
        <v>573</v>
      </c>
      <c r="B421" s="64" t="s">
        <v>574</v>
      </c>
      <c r="C421" s="37">
        <v>4301031250</v>
      </c>
      <c r="D421" s="372">
        <v>4680115883109</v>
      </c>
      <c r="E421" s="372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77</v>
      </c>
      <c r="L421" s="38">
        <v>60</v>
      </c>
      <c r="M42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74"/>
      <c r="O421" s="374"/>
      <c r="P421" s="374"/>
      <c r="Q421" s="375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64</v>
      </c>
    </row>
    <row r="422" spans="1:52" ht="27" customHeight="1" x14ac:dyDescent="0.25">
      <c r="A422" s="64" t="s">
        <v>575</v>
      </c>
      <c r="B422" s="64" t="s">
        <v>576</v>
      </c>
      <c r="C422" s="37">
        <v>4301031249</v>
      </c>
      <c r="D422" s="372">
        <v>4680115882072</v>
      </c>
      <c r="E422" s="372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108</v>
      </c>
      <c r="L422" s="38">
        <v>60</v>
      </c>
      <c r="M422" s="604" t="s">
        <v>577</v>
      </c>
      <c r="N422" s="374"/>
      <c r="O422" s="374"/>
      <c r="P422" s="374"/>
      <c r="Q422" s="375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64</v>
      </c>
    </row>
    <row r="423" spans="1:52" ht="27" customHeight="1" x14ac:dyDescent="0.25">
      <c r="A423" s="64" t="s">
        <v>578</v>
      </c>
      <c r="B423" s="64" t="s">
        <v>579</v>
      </c>
      <c r="C423" s="37">
        <v>4301031251</v>
      </c>
      <c r="D423" s="372">
        <v>4680115882102</v>
      </c>
      <c r="E423" s="372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77</v>
      </c>
      <c r="L423" s="38">
        <v>60</v>
      </c>
      <c r="M423" s="605" t="s">
        <v>580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64</v>
      </c>
    </row>
    <row r="424" spans="1:52" ht="27" customHeight="1" x14ac:dyDescent="0.25">
      <c r="A424" s="64" t="s">
        <v>581</v>
      </c>
      <c r="B424" s="64" t="s">
        <v>582</v>
      </c>
      <c r="C424" s="37">
        <v>4301031253</v>
      </c>
      <c r="D424" s="372">
        <v>4680115882096</v>
      </c>
      <c r="E424" s="372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77</v>
      </c>
      <c r="L424" s="38">
        <v>60</v>
      </c>
      <c r="M424" s="606" t="s">
        <v>583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64</v>
      </c>
    </row>
    <row r="425" spans="1:52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71" t="s">
        <v>78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52" ht="16.5" customHeight="1" x14ac:dyDescent="0.25">
      <c r="A428" s="64" t="s">
        <v>584</v>
      </c>
      <c r="B428" s="64" t="s">
        <v>585</v>
      </c>
      <c r="C428" s="37">
        <v>4301051230</v>
      </c>
      <c r="D428" s="372">
        <v>4607091383409</v>
      </c>
      <c r="E428" s="372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77</v>
      </c>
      <c r="L428" s="38">
        <v>45</v>
      </c>
      <c r="M428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64</v>
      </c>
    </row>
    <row r="429" spans="1:52" ht="16.5" customHeight="1" x14ac:dyDescent="0.25">
      <c r="A429" s="64" t="s">
        <v>586</v>
      </c>
      <c r="B429" s="64" t="s">
        <v>587</v>
      </c>
      <c r="C429" s="37">
        <v>4301051231</v>
      </c>
      <c r="D429" s="372">
        <v>4607091383416</v>
      </c>
      <c r="E429" s="372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77</v>
      </c>
      <c r="L429" s="38">
        <v>45</v>
      </c>
      <c r="M429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64</v>
      </c>
    </row>
    <row r="430" spans="1:52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69" t="s">
        <v>588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55"/>
      <c r="Y432" s="55"/>
    </row>
    <row r="433" spans="1:52" ht="16.5" customHeight="1" x14ac:dyDescent="0.25">
      <c r="A433" s="370" t="s">
        <v>589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6"/>
      <c r="Y433" s="66"/>
    </row>
    <row r="434" spans="1:52" ht="14.25" customHeight="1" x14ac:dyDescent="0.25">
      <c r="A434" s="371" t="s">
        <v>112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7"/>
      <c r="Y434" s="67"/>
    </row>
    <row r="435" spans="1:52" ht="27" customHeight="1" x14ac:dyDescent="0.25">
      <c r="A435" s="64" t="s">
        <v>590</v>
      </c>
      <c r="B435" s="64" t="s">
        <v>591</v>
      </c>
      <c r="C435" s="37">
        <v>4301011434</v>
      </c>
      <c r="D435" s="372">
        <v>4680115881099</v>
      </c>
      <c r="E435" s="372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108</v>
      </c>
      <c r="L435" s="38">
        <v>50</v>
      </c>
      <c r="M435" s="60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74"/>
      <c r="O435" s="374"/>
      <c r="P435" s="374"/>
      <c r="Q435" s="375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64</v>
      </c>
    </row>
    <row r="436" spans="1:52" ht="27" customHeight="1" x14ac:dyDescent="0.25">
      <c r="A436" s="64" t="s">
        <v>592</v>
      </c>
      <c r="B436" s="64" t="s">
        <v>593</v>
      </c>
      <c r="C436" s="37">
        <v>4301011435</v>
      </c>
      <c r="D436" s="372">
        <v>4680115881150</v>
      </c>
      <c r="E436" s="372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108</v>
      </c>
      <c r="L436" s="38">
        <v>50</v>
      </c>
      <c r="M436" s="6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74"/>
      <c r="O436" s="374"/>
      <c r="P436" s="374"/>
      <c r="Q436" s="375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64</v>
      </c>
    </row>
    <row r="437" spans="1:52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80"/>
      <c r="M437" s="376" t="s">
        <v>43</v>
      </c>
      <c r="N437" s="377"/>
      <c r="O437" s="377"/>
      <c r="P437" s="377"/>
      <c r="Q437" s="377"/>
      <c r="R437" s="377"/>
      <c r="S437" s="378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80"/>
      <c r="M438" s="376" t="s">
        <v>43</v>
      </c>
      <c r="N438" s="377"/>
      <c r="O438" s="377"/>
      <c r="P438" s="377"/>
      <c r="Q438" s="377"/>
      <c r="R438" s="377"/>
      <c r="S438" s="378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71" t="s">
        <v>105</v>
      </c>
      <c r="B439" s="371"/>
      <c r="C439" s="371"/>
      <c r="D439" s="371"/>
      <c r="E439" s="371"/>
      <c r="F439" s="371"/>
      <c r="G439" s="371"/>
      <c r="H439" s="371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371"/>
      <c r="W439" s="371"/>
      <c r="X439" s="67"/>
      <c r="Y439" s="67"/>
    </row>
    <row r="440" spans="1:52" ht="27" customHeight="1" x14ac:dyDescent="0.25">
      <c r="A440" s="64" t="s">
        <v>594</v>
      </c>
      <c r="B440" s="64" t="s">
        <v>595</v>
      </c>
      <c r="C440" s="37">
        <v>4301020231</v>
      </c>
      <c r="D440" s="372">
        <v>4680115881129</v>
      </c>
      <c r="E440" s="372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108</v>
      </c>
      <c r="L440" s="38">
        <v>50</v>
      </c>
      <c r="M440" s="61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64</v>
      </c>
    </row>
    <row r="441" spans="1:52" ht="16.5" customHeight="1" x14ac:dyDescent="0.25">
      <c r="A441" s="64" t="s">
        <v>596</v>
      </c>
      <c r="B441" s="64" t="s">
        <v>597</v>
      </c>
      <c r="C441" s="37">
        <v>4301020230</v>
      </c>
      <c r="D441" s="372">
        <v>4680115881112</v>
      </c>
      <c r="E441" s="372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108</v>
      </c>
      <c r="L441" s="38">
        <v>50</v>
      </c>
      <c r="M441" s="6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4"/>
      <c r="O441" s="374"/>
      <c r="P441" s="374"/>
      <c r="Q441" s="375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64</v>
      </c>
    </row>
    <row r="442" spans="1:52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80"/>
      <c r="M443" s="376" t="s">
        <v>43</v>
      </c>
      <c r="N443" s="377"/>
      <c r="O443" s="377"/>
      <c r="P443" s="377"/>
      <c r="Q443" s="377"/>
      <c r="R443" s="377"/>
      <c r="S443" s="378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71" t="s">
        <v>74</v>
      </c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371"/>
      <c r="W444" s="371"/>
      <c r="X444" s="67"/>
      <c r="Y444" s="67"/>
    </row>
    <row r="445" spans="1:52" ht="27" customHeight="1" x14ac:dyDescent="0.25">
      <c r="A445" s="64" t="s">
        <v>598</v>
      </c>
      <c r="B445" s="64" t="s">
        <v>599</v>
      </c>
      <c r="C445" s="37">
        <v>4301031192</v>
      </c>
      <c r="D445" s="372">
        <v>4680115881167</v>
      </c>
      <c r="E445" s="372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77</v>
      </c>
      <c r="L445" s="38">
        <v>40</v>
      </c>
      <c r="M445" s="61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74"/>
      <c r="O445" s="374"/>
      <c r="P445" s="374"/>
      <c r="Q445" s="375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64</v>
      </c>
    </row>
    <row r="446" spans="1:52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80"/>
      <c r="M446" s="376" t="s">
        <v>43</v>
      </c>
      <c r="N446" s="377"/>
      <c r="O446" s="377"/>
      <c r="P446" s="377"/>
      <c r="Q446" s="377"/>
      <c r="R446" s="377"/>
      <c r="S446" s="378"/>
      <c r="T446" s="43" t="s">
        <v>42</v>
      </c>
      <c r="U446" s="44">
        <f>IFERROR(U445/H445,"0")</f>
        <v>0</v>
      </c>
      <c r="V446" s="44">
        <f>IFERROR(V445/H445,"0")</f>
        <v>0</v>
      </c>
      <c r="W446" s="44">
        <f>IFERROR(IF(W445="",0,W445),"0")</f>
        <v>0</v>
      </c>
      <c r="X446" s="68"/>
      <c r="Y446" s="68"/>
    </row>
    <row r="447" spans="1:52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80"/>
      <c r="M447" s="376" t="s">
        <v>43</v>
      </c>
      <c r="N447" s="377"/>
      <c r="O447" s="377"/>
      <c r="P447" s="377"/>
      <c r="Q447" s="377"/>
      <c r="R447" s="377"/>
      <c r="S447" s="378"/>
      <c r="T447" s="43" t="s">
        <v>0</v>
      </c>
      <c r="U447" s="44">
        <f>IFERROR(SUM(U445:U445),"0")</f>
        <v>0</v>
      </c>
      <c r="V447" s="44">
        <f>IFERROR(SUM(V445:V445),"0")</f>
        <v>0</v>
      </c>
      <c r="W447" s="43"/>
      <c r="X447" s="68"/>
      <c r="Y447" s="68"/>
    </row>
    <row r="448" spans="1:52" ht="14.25" customHeight="1" x14ac:dyDescent="0.25">
      <c r="A448" s="371" t="s">
        <v>78</v>
      </c>
      <c r="B448" s="371"/>
      <c r="C448" s="371"/>
      <c r="D448" s="371"/>
      <c r="E448" s="371"/>
      <c r="F448" s="371"/>
      <c r="G448" s="371"/>
      <c r="H448" s="371"/>
      <c r="I448" s="371"/>
      <c r="J448" s="371"/>
      <c r="K448" s="371"/>
      <c r="L448" s="371"/>
      <c r="M448" s="371"/>
      <c r="N448" s="371"/>
      <c r="O448" s="371"/>
      <c r="P448" s="371"/>
      <c r="Q448" s="371"/>
      <c r="R448" s="371"/>
      <c r="S448" s="371"/>
      <c r="T448" s="371"/>
      <c r="U448" s="371"/>
      <c r="V448" s="371"/>
      <c r="W448" s="371"/>
      <c r="X448" s="67"/>
      <c r="Y448" s="67"/>
    </row>
    <row r="449" spans="1:52" ht="27" customHeight="1" x14ac:dyDescent="0.25">
      <c r="A449" s="64" t="s">
        <v>600</v>
      </c>
      <c r="B449" s="64" t="s">
        <v>601</v>
      </c>
      <c r="C449" s="37">
        <v>4301051381</v>
      </c>
      <c r="D449" s="372">
        <v>4680115881068</v>
      </c>
      <c r="E449" s="372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77</v>
      </c>
      <c r="L449" s="38">
        <v>30</v>
      </c>
      <c r="M449" s="61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4"/>
      <c r="O449" s="374"/>
      <c r="P449" s="374"/>
      <c r="Q449" s="375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64</v>
      </c>
    </row>
    <row r="450" spans="1:52" ht="27" customHeight="1" x14ac:dyDescent="0.25">
      <c r="A450" s="64" t="s">
        <v>602</v>
      </c>
      <c r="B450" s="64" t="s">
        <v>603</v>
      </c>
      <c r="C450" s="37">
        <v>4301051382</v>
      </c>
      <c r="D450" s="372">
        <v>4680115881075</v>
      </c>
      <c r="E450" s="372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77</v>
      </c>
      <c r="L450" s="38">
        <v>30</v>
      </c>
      <c r="M450" s="61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4"/>
      <c r="O450" s="374"/>
      <c r="P450" s="374"/>
      <c r="Q450" s="375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64</v>
      </c>
    </row>
    <row r="451" spans="1:52" x14ac:dyDescent="0.2">
      <c r="A451" s="379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80"/>
      <c r="M451" s="376" t="s">
        <v>43</v>
      </c>
      <c r="N451" s="377"/>
      <c r="O451" s="377"/>
      <c r="P451" s="377"/>
      <c r="Q451" s="377"/>
      <c r="R451" s="377"/>
      <c r="S451" s="378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80"/>
      <c r="M452" s="376" t="s">
        <v>43</v>
      </c>
      <c r="N452" s="377"/>
      <c r="O452" s="377"/>
      <c r="P452" s="377"/>
      <c r="Q452" s="377"/>
      <c r="R452" s="377"/>
      <c r="S452" s="378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70" t="s">
        <v>604</v>
      </c>
      <c r="B453" s="370"/>
      <c r="C453" s="370"/>
      <c r="D453" s="370"/>
      <c r="E453" s="370"/>
      <c r="F453" s="370"/>
      <c r="G453" s="370"/>
      <c r="H453" s="370"/>
      <c r="I453" s="370"/>
      <c r="J453" s="370"/>
      <c r="K453" s="370"/>
      <c r="L453" s="370"/>
      <c r="M453" s="370"/>
      <c r="N453" s="370"/>
      <c r="O453" s="370"/>
      <c r="P453" s="370"/>
      <c r="Q453" s="370"/>
      <c r="R453" s="370"/>
      <c r="S453" s="370"/>
      <c r="T453" s="370"/>
      <c r="U453" s="370"/>
      <c r="V453" s="370"/>
      <c r="W453" s="370"/>
      <c r="X453" s="66"/>
      <c r="Y453" s="66"/>
    </row>
    <row r="454" spans="1:52" ht="14.25" customHeight="1" x14ac:dyDescent="0.25">
      <c r="A454" s="371" t="s">
        <v>74</v>
      </c>
      <c r="B454" s="371"/>
      <c r="C454" s="371"/>
      <c r="D454" s="371"/>
      <c r="E454" s="371"/>
      <c r="F454" s="371"/>
      <c r="G454" s="371"/>
      <c r="H454" s="371"/>
      <c r="I454" s="371"/>
      <c r="J454" s="371"/>
      <c r="K454" s="371"/>
      <c r="L454" s="371"/>
      <c r="M454" s="371"/>
      <c r="N454" s="371"/>
      <c r="O454" s="371"/>
      <c r="P454" s="371"/>
      <c r="Q454" s="371"/>
      <c r="R454" s="371"/>
      <c r="S454" s="371"/>
      <c r="T454" s="371"/>
      <c r="U454" s="371"/>
      <c r="V454" s="371"/>
      <c r="W454" s="371"/>
      <c r="X454" s="67"/>
      <c r="Y454" s="67"/>
    </row>
    <row r="455" spans="1:52" ht="27" customHeight="1" x14ac:dyDescent="0.25">
      <c r="A455" s="64" t="s">
        <v>605</v>
      </c>
      <c r="B455" s="64" t="s">
        <v>606</v>
      </c>
      <c r="C455" s="37">
        <v>4301031156</v>
      </c>
      <c r="D455" s="372">
        <v>4680115880856</v>
      </c>
      <c r="E455" s="372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77</v>
      </c>
      <c r="L455" s="38">
        <v>35</v>
      </c>
      <c r="M455" s="616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74"/>
      <c r="O455" s="374"/>
      <c r="P455" s="374"/>
      <c r="Q455" s="375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09" t="s">
        <v>64</v>
      </c>
    </row>
    <row r="456" spans="1:52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80"/>
      <c r="M456" s="376" t="s">
        <v>43</v>
      </c>
      <c r="N456" s="377"/>
      <c r="O456" s="377"/>
      <c r="P456" s="377"/>
      <c r="Q456" s="377"/>
      <c r="R456" s="377"/>
      <c r="S456" s="378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376" t="s">
        <v>43</v>
      </c>
      <c r="N457" s="377"/>
      <c r="O457" s="377"/>
      <c r="P457" s="377"/>
      <c r="Q457" s="377"/>
      <c r="R457" s="377"/>
      <c r="S457" s="378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4.25" customHeight="1" x14ac:dyDescent="0.25">
      <c r="A458" s="371" t="s">
        <v>78</v>
      </c>
      <c r="B458" s="371"/>
      <c r="C458" s="371"/>
      <c r="D458" s="371"/>
      <c r="E458" s="371"/>
      <c r="F458" s="371"/>
      <c r="G458" s="371"/>
      <c r="H458" s="371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  <c r="V458" s="371"/>
      <c r="W458" s="371"/>
      <c r="X458" s="67"/>
      <c r="Y458" s="67"/>
    </row>
    <row r="459" spans="1:52" ht="16.5" customHeight="1" x14ac:dyDescent="0.25">
      <c r="A459" s="64" t="s">
        <v>607</v>
      </c>
      <c r="B459" s="64" t="s">
        <v>608</v>
      </c>
      <c r="C459" s="37">
        <v>4301051310</v>
      </c>
      <c r="D459" s="372">
        <v>4680115880870</v>
      </c>
      <c r="E459" s="372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9" t="s">
        <v>136</v>
      </c>
      <c r="L459" s="38">
        <v>40</v>
      </c>
      <c r="M459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74"/>
      <c r="O459" s="374"/>
      <c r="P459" s="374"/>
      <c r="Q459" s="375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71"/>
      <c r="AZ459" s="310" t="s">
        <v>64</v>
      </c>
    </row>
    <row r="460" spans="1:52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80"/>
      <c r="M460" s="376" t="s">
        <v>43</v>
      </c>
      <c r="N460" s="377"/>
      <c r="O460" s="377"/>
      <c r="P460" s="377"/>
      <c r="Q460" s="377"/>
      <c r="R460" s="377"/>
      <c r="S460" s="378"/>
      <c r="T460" s="43" t="s">
        <v>42</v>
      </c>
      <c r="U460" s="44">
        <f>IFERROR(U459/H459,"0")</f>
        <v>0</v>
      </c>
      <c r="V460" s="44">
        <f>IFERROR(V459/H459,"0")</f>
        <v>0</v>
      </c>
      <c r="W460" s="44">
        <f>IFERROR(IF(W459="",0,W459),"0")</f>
        <v>0</v>
      </c>
      <c r="X460" s="68"/>
      <c r="Y460" s="68"/>
    </row>
    <row r="461" spans="1:52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80"/>
      <c r="M461" s="376" t="s">
        <v>43</v>
      </c>
      <c r="N461" s="377"/>
      <c r="O461" s="377"/>
      <c r="P461" s="377"/>
      <c r="Q461" s="377"/>
      <c r="R461" s="377"/>
      <c r="S461" s="378"/>
      <c r="T461" s="43" t="s">
        <v>0</v>
      </c>
      <c r="U461" s="44">
        <f>IFERROR(SUM(U459:U459),"0")</f>
        <v>0</v>
      </c>
      <c r="V461" s="44">
        <f>IFERROR(SUM(V459:V459),"0")</f>
        <v>0</v>
      </c>
      <c r="W461" s="43"/>
      <c r="X461" s="68"/>
      <c r="Y461" s="68"/>
    </row>
    <row r="462" spans="1:52" ht="15" customHeight="1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621"/>
      <c r="M462" s="618" t="s">
        <v>36</v>
      </c>
      <c r="N462" s="619"/>
      <c r="O462" s="619"/>
      <c r="P462" s="619"/>
      <c r="Q462" s="619"/>
      <c r="R462" s="619"/>
      <c r="S462" s="620"/>
      <c r="T462" s="43" t="s">
        <v>0</v>
      </c>
      <c r="U462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3100</v>
      </c>
      <c r="V462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3105</v>
      </c>
      <c r="W462" s="43"/>
      <c r="X462" s="68"/>
      <c r="Y462" s="68"/>
    </row>
    <row r="463" spans="1:52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621"/>
      <c r="M463" s="618" t="s">
        <v>37</v>
      </c>
      <c r="N463" s="619"/>
      <c r="O463" s="619"/>
      <c r="P463" s="619"/>
      <c r="Q463" s="619"/>
      <c r="R463" s="619"/>
      <c r="S463" s="620"/>
      <c r="T463" s="43" t="s">
        <v>0</v>
      </c>
      <c r="U46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3199.2</v>
      </c>
      <c r="V46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3204.36</v>
      </c>
      <c r="W463" s="43"/>
      <c r="X463" s="68"/>
      <c r="Y463" s="68"/>
    </row>
    <row r="464" spans="1:52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621"/>
      <c r="M464" s="618" t="s">
        <v>38</v>
      </c>
      <c r="N464" s="619"/>
      <c r="O464" s="619"/>
      <c r="P464" s="619"/>
      <c r="Q464" s="619"/>
      <c r="R464" s="619"/>
      <c r="S464" s="620"/>
      <c r="T464" s="43" t="s">
        <v>23</v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5</v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5</v>
      </c>
      <c r="W464" s="43"/>
      <c r="X464" s="68"/>
      <c r="Y464" s="68"/>
    </row>
    <row r="465" spans="1:28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621"/>
      <c r="M465" s="618" t="s">
        <v>39</v>
      </c>
      <c r="N465" s="619"/>
      <c r="O465" s="619"/>
      <c r="P465" s="619"/>
      <c r="Q465" s="619"/>
      <c r="R465" s="619"/>
      <c r="S465" s="620"/>
      <c r="T465" s="43" t="s">
        <v>0</v>
      </c>
      <c r="U465" s="44">
        <f>GrossWeightTotal+PalletQtyTotal*25</f>
        <v>3324.2</v>
      </c>
      <c r="V465" s="44">
        <f>GrossWeightTotalR+PalletQtyTotalR*25</f>
        <v>3329.36</v>
      </c>
      <c r="W465" s="43"/>
      <c r="X465" s="68"/>
      <c r="Y465" s="68"/>
    </row>
    <row r="466" spans="1:28" x14ac:dyDescent="0.2">
      <c r="A466" s="379"/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621"/>
      <c r="M466" s="618" t="s">
        <v>40</v>
      </c>
      <c r="N466" s="619"/>
      <c r="O466" s="619"/>
      <c r="P466" s="619"/>
      <c r="Q466" s="619"/>
      <c r="R466" s="619"/>
      <c r="S466" s="620"/>
      <c r="T466" s="43" t="s">
        <v>23</v>
      </c>
      <c r="U466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206.66666666666666</v>
      </c>
      <c r="V466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207</v>
      </c>
      <c r="W466" s="43"/>
      <c r="X466" s="68"/>
      <c r="Y466" s="68"/>
    </row>
    <row r="467" spans="1:28" ht="14.25" x14ac:dyDescent="0.2">
      <c r="A467" s="379"/>
      <c r="B467" s="379"/>
      <c r="C467" s="379"/>
      <c r="D467" s="379"/>
      <c r="E467" s="379"/>
      <c r="F467" s="379"/>
      <c r="G467" s="379"/>
      <c r="H467" s="379"/>
      <c r="I467" s="379"/>
      <c r="J467" s="379"/>
      <c r="K467" s="379"/>
      <c r="L467" s="621"/>
      <c r="M467" s="618" t="s">
        <v>41</v>
      </c>
      <c r="N467" s="619"/>
      <c r="O467" s="619"/>
      <c r="P467" s="619"/>
      <c r="Q467" s="619"/>
      <c r="R467" s="619"/>
      <c r="S467" s="620"/>
      <c r="T467" s="46" t="s">
        <v>54</v>
      </c>
      <c r="U467" s="43"/>
      <c r="V467" s="43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4.5022500000000001</v>
      </c>
      <c r="X467" s="68"/>
      <c r="Y467" s="68"/>
    </row>
    <row r="468" spans="1:28" ht="13.5" thickBot="1" x14ac:dyDescent="0.25"/>
    <row r="469" spans="1:28" ht="27" thickTop="1" thickBot="1" x14ac:dyDescent="0.25">
      <c r="A469" s="47" t="s">
        <v>9</v>
      </c>
      <c r="B469" s="72" t="s">
        <v>73</v>
      </c>
      <c r="C469" s="622" t="s">
        <v>103</v>
      </c>
      <c r="D469" s="622" t="s">
        <v>103</v>
      </c>
      <c r="E469" s="622" t="s">
        <v>103</v>
      </c>
      <c r="F469" s="622" t="s">
        <v>103</v>
      </c>
      <c r="G469" s="622" t="s">
        <v>232</v>
      </c>
      <c r="H469" s="622" t="s">
        <v>232</v>
      </c>
      <c r="I469" s="622" t="s">
        <v>232</v>
      </c>
      <c r="J469" s="622" t="s">
        <v>232</v>
      </c>
      <c r="K469" s="622" t="s">
        <v>232</v>
      </c>
      <c r="L469" s="622" t="s">
        <v>232</v>
      </c>
      <c r="M469" s="622" t="s">
        <v>421</v>
      </c>
      <c r="N469" s="622" t="s">
        <v>421</v>
      </c>
      <c r="O469" s="622" t="s">
        <v>468</v>
      </c>
      <c r="P469" s="622" t="s">
        <v>468</v>
      </c>
      <c r="Q469" s="72" t="s">
        <v>546</v>
      </c>
      <c r="R469" s="622" t="s">
        <v>588</v>
      </c>
      <c r="S469" s="622" t="s">
        <v>588</v>
      </c>
      <c r="T469" s="1"/>
      <c r="Y469" s="61"/>
      <c r="AB469" s="1"/>
    </row>
    <row r="470" spans="1:28" ht="14.25" customHeight="1" thickTop="1" x14ac:dyDescent="0.2">
      <c r="A470" s="623" t="s">
        <v>10</v>
      </c>
      <c r="B470" s="622" t="s">
        <v>73</v>
      </c>
      <c r="C470" s="622" t="s">
        <v>104</v>
      </c>
      <c r="D470" s="622" t="s">
        <v>111</v>
      </c>
      <c r="E470" s="622" t="s">
        <v>103</v>
      </c>
      <c r="F470" s="622" t="s">
        <v>223</v>
      </c>
      <c r="G470" s="622" t="s">
        <v>233</v>
      </c>
      <c r="H470" s="622" t="s">
        <v>240</v>
      </c>
      <c r="I470" s="622" t="s">
        <v>257</v>
      </c>
      <c r="J470" s="622" t="s">
        <v>314</v>
      </c>
      <c r="K470" s="622" t="s">
        <v>390</v>
      </c>
      <c r="L470" s="622" t="s">
        <v>408</v>
      </c>
      <c r="M470" s="622" t="s">
        <v>422</v>
      </c>
      <c r="N470" s="622" t="s">
        <v>445</v>
      </c>
      <c r="O470" s="622" t="s">
        <v>469</v>
      </c>
      <c r="P470" s="622" t="s">
        <v>522</v>
      </c>
      <c r="Q470" s="622" t="s">
        <v>546</v>
      </c>
      <c r="R470" s="622" t="s">
        <v>589</v>
      </c>
      <c r="S470" s="622" t="s">
        <v>604</v>
      </c>
      <c r="T470" s="1"/>
      <c r="Y470" s="61"/>
      <c r="AB470" s="1"/>
    </row>
    <row r="471" spans="1:28" ht="13.5" thickBot="1" x14ac:dyDescent="0.25">
      <c r="A471" s="624"/>
      <c r="B471" s="622"/>
      <c r="C471" s="622"/>
      <c r="D471" s="622"/>
      <c r="E471" s="622"/>
      <c r="F471" s="622"/>
      <c r="G471" s="622"/>
      <c r="H471" s="622"/>
      <c r="I471" s="622"/>
      <c r="J471" s="622"/>
      <c r="K471" s="622"/>
      <c r="L471" s="622"/>
      <c r="M471" s="622"/>
      <c r="N471" s="622"/>
      <c r="O471" s="622"/>
      <c r="P471" s="622"/>
      <c r="Q471" s="622"/>
      <c r="R471" s="622"/>
      <c r="S471" s="622"/>
      <c r="T471" s="1"/>
      <c r="Y471" s="61"/>
      <c r="AB471" s="1"/>
    </row>
    <row r="472" spans="1:28" ht="18" thickTop="1" thickBot="1" x14ac:dyDescent="0.25">
      <c r="A472" s="47" t="s">
        <v>13</v>
      </c>
      <c r="B472" s="53">
        <f>IFERROR(V22*1,"0")+IFERROR(V26*1,"0")+IFERROR(V27*1,"0")+IFERROR(V28*1,"0")+IFERROR(V29*1,"0")+IFERROR(V30*1,"0")+IFERROR(V31*1,"0")+IFERROR(V35*1,"0")+IFERROR(V36*1,"0")+IFERROR(V40*1,"0")</f>
        <v>0</v>
      </c>
      <c r="C472" s="53">
        <f>IFERROR(V46*1,"0")+IFERROR(V47*1,"0")</f>
        <v>0</v>
      </c>
      <c r="D472" s="53">
        <f>IFERROR(V52*1,"0")+IFERROR(V53*1,"0")+IFERROR(V54*1,"0")</f>
        <v>0</v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53">
        <f>IFERROR(V119*1,"0")+IFERROR(V120*1,"0")+IFERROR(V121*1,"0")+IFERROR(V122*1,"0")</f>
        <v>0</v>
      </c>
      <c r="G472" s="53">
        <f>IFERROR(V128*1,"0")+IFERROR(V129*1,"0")+IFERROR(V130*1,"0")</f>
        <v>0</v>
      </c>
      <c r="H472" s="53">
        <f>IFERROR(V135*1,"0")+IFERROR(V136*1,"0")+IFERROR(V137*1,"0")+IFERROR(V138*1,"0")+IFERROR(V139*1,"0")+IFERROR(V140*1,"0")+IFERROR(V141*1,"0")+IFERROR(V142*1,"0")</f>
        <v>0</v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2" s="53">
        <f>IFERROR(V248*1,"0")+IFERROR(V249*1,"0")+IFERROR(V250*1,"0")+IFERROR(V251*1,"0")+IFERROR(V252*1,"0")+IFERROR(V253*1,"0")+IFERROR(V254*1,"0")+IFERROR(V258*1,"0")+IFERROR(V259*1,"0")</f>
        <v>0</v>
      </c>
      <c r="L472" s="53">
        <f>IFERROR(V264*1,"0")+IFERROR(V268*1,"0")+IFERROR(V269*1,"0")+IFERROR(V270*1,"0")+IFERROR(V274*1,"0")+IFERROR(V278*1,"0")</f>
        <v>0</v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>3105</v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72" s="53">
        <f>IFERROR(V435*1,"0")+IFERROR(V436*1,"0")+IFERROR(V440*1,"0")+IFERROR(V441*1,"0")+IFERROR(V445*1,"0")+IFERROR(V449*1,"0")+IFERROR(V450*1,"0")</f>
        <v>0</v>
      </c>
      <c r="S472" s="53">
        <f>IFERROR(V455*1,"0")+IFERROR(V459*1,"0")</f>
        <v>0</v>
      </c>
      <c r="T472" s="1"/>
      <c r="Y472" s="61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609</v>
      </c>
      <c r="H1" s="9"/>
    </row>
    <row r="3" spans="2:8" x14ac:dyDescent="0.2">
      <c r="B3" s="54" t="s">
        <v>610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612</v>
      </c>
      <c r="C6" s="54" t="s">
        <v>613</v>
      </c>
      <c r="D6" s="54" t="s">
        <v>614</v>
      </c>
      <c r="E6" s="54" t="s">
        <v>48</v>
      </c>
    </row>
    <row r="7" spans="2:8" x14ac:dyDescent="0.2">
      <c r="B7" s="54" t="s">
        <v>615</v>
      </c>
      <c r="C7" s="54" t="s">
        <v>616</v>
      </c>
      <c r="D7" s="54" t="s">
        <v>617</v>
      </c>
      <c r="E7" s="54" t="s">
        <v>48</v>
      </c>
    </row>
    <row r="9" spans="2:8" x14ac:dyDescent="0.2">
      <c r="B9" s="54" t="s">
        <v>618</v>
      </c>
      <c r="C9" s="54" t="s">
        <v>613</v>
      </c>
      <c r="D9" s="54" t="s">
        <v>48</v>
      </c>
      <c r="E9" s="54" t="s">
        <v>48</v>
      </c>
    </row>
    <row r="11" spans="2:8" x14ac:dyDescent="0.2">
      <c r="B11" s="54" t="s">
        <v>619</v>
      </c>
      <c r="C11" s="54" t="s">
        <v>616</v>
      </c>
      <c r="D11" s="54" t="s">
        <v>48</v>
      </c>
      <c r="E11" s="54" t="s">
        <v>48</v>
      </c>
    </row>
    <row r="13" spans="2:8" x14ac:dyDescent="0.2">
      <c r="B13" s="54" t="s">
        <v>620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630</v>
      </c>
      <c r="C23" s="54" t="s">
        <v>48</v>
      </c>
      <c r="D23" s="54" t="s">
        <v>48</v>
      </c>
      <c r="E23" s="54" t="s">
        <v>48</v>
      </c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996</vt:i4>
      </vt:variant>
    </vt:vector>
  </HeadingPairs>
  <TitlesOfParts>
    <vt:vector size="9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2023-09-21T13:21:12Z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