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6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U461" i="1" l="1"/>
  <c r="U460" i="1"/>
  <c r="U462" i="1" s="1"/>
  <c r="U458" i="1"/>
  <c r="U457" i="1"/>
  <c r="V456" i="1"/>
  <c r="M456" i="1"/>
  <c r="U453" i="1"/>
  <c r="V452" i="1"/>
  <c r="U452" i="1"/>
  <c r="V451" i="1"/>
  <c r="W451" i="1" s="1"/>
  <c r="M451" i="1"/>
  <c r="V450" i="1"/>
  <c r="V453" i="1" s="1"/>
  <c r="M450" i="1"/>
  <c r="V448" i="1"/>
  <c r="U448" i="1"/>
  <c r="V447" i="1"/>
  <c r="U447" i="1"/>
  <c r="V446" i="1"/>
  <c r="W446" i="1" s="1"/>
  <c r="M446" i="1"/>
  <c r="W445" i="1"/>
  <c r="W447" i="1" s="1"/>
  <c r="V445" i="1"/>
  <c r="M445" i="1"/>
  <c r="V443" i="1"/>
  <c r="U443" i="1"/>
  <c r="U442" i="1"/>
  <c r="W441" i="1"/>
  <c r="V441" i="1"/>
  <c r="M441" i="1"/>
  <c r="W440" i="1"/>
  <c r="W442" i="1" s="1"/>
  <c r="V440" i="1"/>
  <c r="V442" i="1" s="1"/>
  <c r="M440" i="1"/>
  <c r="U438" i="1"/>
  <c r="U437" i="1"/>
  <c r="V436" i="1"/>
  <c r="W436" i="1" s="1"/>
  <c r="M436" i="1"/>
  <c r="V435" i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W423" i="1"/>
  <c r="V423" i="1"/>
  <c r="V422" i="1"/>
  <c r="W422" i="1" s="1"/>
  <c r="V421" i="1"/>
  <c r="V426" i="1" s="1"/>
  <c r="M421" i="1"/>
  <c r="V420" i="1"/>
  <c r="W420" i="1" s="1"/>
  <c r="M420" i="1"/>
  <c r="V419" i="1"/>
  <c r="W419" i="1" s="1"/>
  <c r="M419" i="1"/>
  <c r="V417" i="1"/>
  <c r="U417" i="1"/>
  <c r="V416" i="1"/>
  <c r="U416" i="1"/>
  <c r="V415" i="1"/>
  <c r="W415" i="1" s="1"/>
  <c r="M415" i="1"/>
  <c r="W414" i="1"/>
  <c r="W416" i="1" s="1"/>
  <c r="V414" i="1"/>
  <c r="M414" i="1"/>
  <c r="U412" i="1"/>
  <c r="U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W406" i="1"/>
  <c r="V406" i="1"/>
  <c r="M406" i="1"/>
  <c r="V405" i="1"/>
  <c r="V412" i="1" s="1"/>
  <c r="M405" i="1"/>
  <c r="V404" i="1"/>
  <c r="W404" i="1" s="1"/>
  <c r="M404" i="1"/>
  <c r="V403" i="1"/>
  <c r="W403" i="1" s="1"/>
  <c r="M403" i="1"/>
  <c r="W402" i="1"/>
  <c r="V402" i="1"/>
  <c r="M402" i="1"/>
  <c r="V398" i="1"/>
  <c r="U398" i="1"/>
  <c r="V397" i="1"/>
  <c r="U397" i="1"/>
  <c r="W396" i="1"/>
  <c r="W397" i="1" s="1"/>
  <c r="V396" i="1"/>
  <c r="M396" i="1"/>
  <c r="V394" i="1"/>
  <c r="U394" i="1"/>
  <c r="V393" i="1"/>
  <c r="U393" i="1"/>
  <c r="W392" i="1"/>
  <c r="W393" i="1" s="1"/>
  <c r="V392" i="1"/>
  <c r="M392" i="1"/>
  <c r="U390" i="1"/>
  <c r="U389" i="1"/>
  <c r="W388" i="1"/>
  <c r="V388" i="1"/>
  <c r="M388" i="1"/>
  <c r="W387" i="1"/>
  <c r="V387" i="1"/>
  <c r="M387" i="1"/>
  <c r="V386" i="1"/>
  <c r="W386" i="1" s="1"/>
  <c r="M386" i="1"/>
  <c r="V385" i="1"/>
  <c r="W385" i="1" s="1"/>
  <c r="V384" i="1"/>
  <c r="V390" i="1" s="1"/>
  <c r="M384" i="1"/>
  <c r="V383" i="1"/>
  <c r="W383" i="1" s="1"/>
  <c r="M383" i="1"/>
  <c r="V382" i="1"/>
  <c r="W382" i="1" s="1"/>
  <c r="M382" i="1"/>
  <c r="V380" i="1"/>
  <c r="U380" i="1"/>
  <c r="V379" i="1"/>
  <c r="U379" i="1"/>
  <c r="V378" i="1"/>
  <c r="W378" i="1" s="1"/>
  <c r="M378" i="1"/>
  <c r="W377" i="1"/>
  <c r="W379" i="1" s="1"/>
  <c r="V377" i="1"/>
  <c r="M377" i="1"/>
  <c r="V374" i="1"/>
  <c r="U374" i="1"/>
  <c r="V373" i="1"/>
  <c r="U373" i="1"/>
  <c r="W372" i="1"/>
  <c r="W373" i="1" s="1"/>
  <c r="V372" i="1"/>
  <c r="U370" i="1"/>
  <c r="U369" i="1"/>
  <c r="W368" i="1"/>
  <c r="V368" i="1"/>
  <c r="M368" i="1"/>
  <c r="V367" i="1"/>
  <c r="W367" i="1" s="1"/>
  <c r="M367" i="1"/>
  <c r="V366" i="1"/>
  <c r="M366" i="1"/>
  <c r="V364" i="1"/>
  <c r="U364" i="1"/>
  <c r="V363" i="1"/>
  <c r="U363" i="1"/>
  <c r="V362" i="1"/>
  <c r="W362" i="1" s="1"/>
  <c r="W363" i="1" s="1"/>
  <c r="M362" i="1"/>
  <c r="U360" i="1"/>
  <c r="U359" i="1"/>
  <c r="V358" i="1"/>
  <c r="W358" i="1" s="1"/>
  <c r="M358" i="1"/>
  <c r="W357" i="1"/>
  <c r="V357" i="1"/>
  <c r="M357" i="1"/>
  <c r="V356" i="1"/>
  <c r="W356" i="1" s="1"/>
  <c r="M356" i="1"/>
  <c r="V355" i="1"/>
  <c r="W355" i="1" s="1"/>
  <c r="M355" i="1"/>
  <c r="U353" i="1"/>
  <c r="U352" i="1"/>
  <c r="V351" i="1"/>
  <c r="W351" i="1" s="1"/>
  <c r="W350" i="1"/>
  <c r="V350" i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W345" i="1"/>
  <c r="V345" i="1"/>
  <c r="M345" i="1"/>
  <c r="V344" i="1"/>
  <c r="W344" i="1" s="1"/>
  <c r="M344" i="1"/>
  <c r="V343" i="1"/>
  <c r="W343" i="1" s="1"/>
  <c r="M343" i="1"/>
  <c r="W342" i="1"/>
  <c r="V342" i="1"/>
  <c r="M342" i="1"/>
  <c r="V341" i="1"/>
  <c r="W341" i="1" s="1"/>
  <c r="M341" i="1"/>
  <c r="V340" i="1"/>
  <c r="W340" i="1" s="1"/>
  <c r="M340" i="1"/>
  <c r="V339" i="1"/>
  <c r="M339" i="1"/>
  <c r="V337" i="1"/>
  <c r="U337" i="1"/>
  <c r="V336" i="1"/>
  <c r="U336" i="1"/>
  <c r="V335" i="1"/>
  <c r="W335" i="1" s="1"/>
  <c r="M335" i="1"/>
  <c r="W334" i="1"/>
  <c r="W336" i="1" s="1"/>
  <c r="V334" i="1"/>
  <c r="M334" i="1"/>
  <c r="V330" i="1"/>
  <c r="U330" i="1"/>
  <c r="V329" i="1"/>
  <c r="U329" i="1"/>
  <c r="W328" i="1"/>
  <c r="W329" i="1" s="1"/>
  <c r="V328" i="1"/>
  <c r="M328" i="1"/>
  <c r="U326" i="1"/>
  <c r="U325" i="1"/>
  <c r="W324" i="1"/>
  <c r="V324" i="1"/>
  <c r="M324" i="1"/>
  <c r="W323" i="1"/>
  <c r="V323" i="1"/>
  <c r="M323" i="1"/>
  <c r="V322" i="1"/>
  <c r="W322" i="1" s="1"/>
  <c r="M322" i="1"/>
  <c r="V321" i="1"/>
  <c r="W321" i="1" s="1"/>
  <c r="M321" i="1"/>
  <c r="V319" i="1"/>
  <c r="U319" i="1"/>
  <c r="V318" i="1"/>
  <c r="U318" i="1"/>
  <c r="V317" i="1"/>
  <c r="W317" i="1" s="1"/>
  <c r="M317" i="1"/>
  <c r="W316" i="1"/>
  <c r="V316" i="1"/>
  <c r="M316" i="1"/>
  <c r="V314" i="1"/>
  <c r="U314" i="1"/>
  <c r="U313" i="1"/>
  <c r="W312" i="1"/>
  <c r="V312" i="1"/>
  <c r="M312" i="1"/>
  <c r="V311" i="1"/>
  <c r="W311" i="1" s="1"/>
  <c r="M311" i="1"/>
  <c r="V310" i="1"/>
  <c r="W310" i="1" s="1"/>
  <c r="M310" i="1"/>
  <c r="V309" i="1"/>
  <c r="N469" i="1" s="1"/>
  <c r="M309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W290" i="1"/>
  <c r="V290" i="1"/>
  <c r="M290" i="1"/>
  <c r="V289" i="1"/>
  <c r="W289" i="1" s="1"/>
  <c r="W288" i="1"/>
  <c r="V288" i="1"/>
  <c r="M288" i="1"/>
  <c r="V287" i="1"/>
  <c r="W287" i="1" s="1"/>
  <c r="M287" i="1"/>
  <c r="V286" i="1"/>
  <c r="W286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W269" i="1"/>
  <c r="V269" i="1"/>
  <c r="M269" i="1"/>
  <c r="V268" i="1"/>
  <c r="M268" i="1"/>
  <c r="U266" i="1"/>
  <c r="V265" i="1"/>
  <c r="U265" i="1"/>
  <c r="V264" i="1"/>
  <c r="M264" i="1"/>
  <c r="U261" i="1"/>
  <c r="U260" i="1"/>
  <c r="V259" i="1"/>
  <c r="W259" i="1" s="1"/>
  <c r="M259" i="1"/>
  <c r="V258" i="1"/>
  <c r="M258" i="1"/>
  <c r="U256" i="1"/>
  <c r="U255" i="1"/>
  <c r="V254" i="1"/>
  <c r="W254" i="1" s="1"/>
  <c r="M254" i="1"/>
  <c r="W253" i="1"/>
  <c r="V253" i="1"/>
  <c r="M253" i="1"/>
  <c r="W252" i="1"/>
  <c r="V252" i="1"/>
  <c r="M252" i="1"/>
  <c r="V251" i="1"/>
  <c r="W251" i="1" s="1"/>
  <c r="M251" i="1"/>
  <c r="V250" i="1"/>
  <c r="W250" i="1" s="1"/>
  <c r="V249" i="1"/>
  <c r="W249" i="1" s="1"/>
  <c r="M249" i="1"/>
  <c r="V248" i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V239" i="1"/>
  <c r="U239" i="1"/>
  <c r="U238" i="1"/>
  <c r="W237" i="1"/>
  <c r="V237" i="1"/>
  <c r="M237" i="1"/>
  <c r="W236" i="1"/>
  <c r="V236" i="1"/>
  <c r="V235" i="1"/>
  <c r="W235" i="1" s="1"/>
  <c r="W238" i="1" s="1"/>
  <c r="V233" i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V217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W185" i="1"/>
  <c r="V185" i="1"/>
  <c r="M185" i="1"/>
  <c r="V184" i="1"/>
  <c r="M184" i="1"/>
  <c r="U182" i="1"/>
  <c r="U181" i="1"/>
  <c r="V180" i="1"/>
  <c r="W180" i="1" s="1"/>
  <c r="M180" i="1"/>
  <c r="W179" i="1"/>
  <c r="V179" i="1"/>
  <c r="M179" i="1"/>
  <c r="W178" i="1"/>
  <c r="V178" i="1"/>
  <c r="M178" i="1"/>
  <c r="W177" i="1"/>
  <c r="V177" i="1"/>
  <c r="M177" i="1"/>
  <c r="V176" i="1"/>
  <c r="W176" i="1" s="1"/>
  <c r="M176" i="1"/>
  <c r="W175" i="1"/>
  <c r="V175" i="1"/>
  <c r="M175" i="1"/>
  <c r="W174" i="1"/>
  <c r="V174" i="1"/>
  <c r="M174" i="1"/>
  <c r="W173" i="1"/>
  <c r="V173" i="1"/>
  <c r="M173" i="1"/>
  <c r="V172" i="1"/>
  <c r="W172" i="1" s="1"/>
  <c r="M172" i="1"/>
  <c r="W171" i="1"/>
  <c r="V171" i="1"/>
  <c r="M171" i="1"/>
  <c r="W170" i="1"/>
  <c r="V170" i="1"/>
  <c r="M170" i="1"/>
  <c r="V169" i="1"/>
  <c r="W169" i="1" s="1"/>
  <c r="M169" i="1"/>
  <c r="V168" i="1"/>
  <c r="W168" i="1" s="1"/>
  <c r="M168" i="1"/>
  <c r="W167" i="1"/>
  <c r="V167" i="1"/>
  <c r="M167" i="1"/>
  <c r="W166" i="1"/>
  <c r="V166" i="1"/>
  <c r="M166" i="1"/>
  <c r="V165" i="1"/>
  <c r="W165" i="1" s="1"/>
  <c r="W181" i="1" s="1"/>
  <c r="W164" i="1"/>
  <c r="V164" i="1"/>
  <c r="M164" i="1"/>
  <c r="U162" i="1"/>
  <c r="U161" i="1"/>
  <c r="W160" i="1"/>
  <c r="V160" i="1"/>
  <c r="M160" i="1"/>
  <c r="W159" i="1"/>
  <c r="V159" i="1"/>
  <c r="M159" i="1"/>
  <c r="W158" i="1"/>
  <c r="V158" i="1"/>
  <c r="M158" i="1"/>
  <c r="V157" i="1"/>
  <c r="W157" i="1" s="1"/>
  <c r="W161" i="1" s="1"/>
  <c r="M157" i="1"/>
  <c r="U155" i="1"/>
  <c r="V154" i="1"/>
  <c r="U154" i="1"/>
  <c r="V153" i="1"/>
  <c r="M153" i="1"/>
  <c r="W152" i="1"/>
  <c r="V152" i="1"/>
  <c r="U150" i="1"/>
  <c r="U149" i="1"/>
  <c r="W148" i="1"/>
  <c r="V148" i="1"/>
  <c r="M148" i="1"/>
  <c r="W147" i="1"/>
  <c r="W149" i="1" s="1"/>
  <c r="V147" i="1"/>
  <c r="V150" i="1" s="1"/>
  <c r="M147" i="1"/>
  <c r="U144" i="1"/>
  <c r="U143" i="1"/>
  <c r="V142" i="1"/>
  <c r="W142" i="1" s="1"/>
  <c r="M142" i="1"/>
  <c r="V141" i="1"/>
  <c r="W141" i="1" s="1"/>
  <c r="M141" i="1"/>
  <c r="W140" i="1"/>
  <c r="V140" i="1"/>
  <c r="M140" i="1"/>
  <c r="W139" i="1"/>
  <c r="V139" i="1"/>
  <c r="M139" i="1"/>
  <c r="W138" i="1"/>
  <c r="V138" i="1"/>
  <c r="M138" i="1"/>
  <c r="V137" i="1"/>
  <c r="W137" i="1" s="1"/>
  <c r="W143" i="1" s="1"/>
  <c r="M137" i="1"/>
  <c r="W136" i="1"/>
  <c r="V136" i="1"/>
  <c r="M136" i="1"/>
  <c r="W135" i="1"/>
  <c r="V135" i="1"/>
  <c r="M135" i="1"/>
  <c r="U132" i="1"/>
  <c r="U131" i="1"/>
  <c r="W130" i="1"/>
  <c r="V130" i="1"/>
  <c r="M130" i="1"/>
  <c r="V129" i="1"/>
  <c r="V132" i="1" s="1"/>
  <c r="M129" i="1"/>
  <c r="V128" i="1"/>
  <c r="M128" i="1"/>
  <c r="V124" i="1"/>
  <c r="U124" i="1"/>
  <c r="U123" i="1"/>
  <c r="V122" i="1"/>
  <c r="W122" i="1" s="1"/>
  <c r="M122" i="1"/>
  <c r="W121" i="1"/>
  <c r="V121" i="1"/>
  <c r="M121" i="1"/>
  <c r="V120" i="1"/>
  <c r="W120" i="1" s="1"/>
  <c r="M120" i="1"/>
  <c r="W119" i="1"/>
  <c r="V119" i="1"/>
  <c r="M119" i="1"/>
  <c r="U116" i="1"/>
  <c r="U115" i="1"/>
  <c r="W114" i="1"/>
  <c r="V114" i="1"/>
  <c r="W113" i="1"/>
  <c r="V113" i="1"/>
  <c r="M113" i="1"/>
  <c r="W112" i="1"/>
  <c r="V112" i="1"/>
  <c r="M112" i="1"/>
  <c r="W111" i="1"/>
  <c r="V111" i="1"/>
  <c r="M111" i="1"/>
  <c r="V110" i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W100" i="1"/>
  <c r="V100" i="1"/>
  <c r="V99" i="1"/>
  <c r="V108" i="1" s="1"/>
  <c r="U97" i="1"/>
  <c r="U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W91" i="1" s="1"/>
  <c r="M91" i="1"/>
  <c r="W90" i="1"/>
  <c r="V90" i="1"/>
  <c r="M90" i="1"/>
  <c r="W89" i="1"/>
  <c r="V89" i="1"/>
  <c r="M89" i="1"/>
  <c r="V88" i="1"/>
  <c r="V96" i="1" s="1"/>
  <c r="M88" i="1"/>
  <c r="V87" i="1"/>
  <c r="V97" i="1" s="1"/>
  <c r="M87" i="1"/>
  <c r="U85" i="1"/>
  <c r="U84" i="1"/>
  <c r="V83" i="1"/>
  <c r="W83" i="1" s="1"/>
  <c r="M83" i="1"/>
  <c r="W82" i="1"/>
  <c r="V82" i="1"/>
  <c r="M82" i="1"/>
  <c r="W81" i="1"/>
  <c r="V81" i="1"/>
  <c r="V80" i="1"/>
  <c r="W80" i="1" s="1"/>
  <c r="W79" i="1"/>
  <c r="V79" i="1"/>
  <c r="M79" i="1"/>
  <c r="V78" i="1"/>
  <c r="V85" i="1" s="1"/>
  <c r="U76" i="1"/>
  <c r="U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W63" i="1" s="1"/>
  <c r="M63" i="1"/>
  <c r="V62" i="1"/>
  <c r="W62" i="1" s="1"/>
  <c r="M62" i="1"/>
  <c r="W61" i="1"/>
  <c r="V61" i="1"/>
  <c r="M61" i="1"/>
  <c r="W60" i="1"/>
  <c r="V60" i="1"/>
  <c r="M60" i="1"/>
  <c r="V59" i="1"/>
  <c r="E469" i="1" s="1"/>
  <c r="U56" i="1"/>
  <c r="U55" i="1"/>
  <c r="V54" i="1"/>
  <c r="W54" i="1" s="1"/>
  <c r="W53" i="1"/>
  <c r="V53" i="1"/>
  <c r="M53" i="1"/>
  <c r="V52" i="1"/>
  <c r="V56" i="1" s="1"/>
  <c r="M52" i="1"/>
  <c r="U49" i="1"/>
  <c r="U48" i="1"/>
  <c r="V47" i="1"/>
  <c r="V48" i="1" s="1"/>
  <c r="M47" i="1"/>
  <c r="V46" i="1"/>
  <c r="M46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W37" i="1" s="1"/>
  <c r="V35" i="1"/>
  <c r="M35" i="1"/>
  <c r="U33" i="1"/>
  <c r="U32" i="1"/>
  <c r="W31" i="1"/>
  <c r="V31" i="1"/>
  <c r="M31" i="1"/>
  <c r="W30" i="1"/>
  <c r="V30" i="1"/>
  <c r="M30" i="1"/>
  <c r="V29" i="1"/>
  <c r="V33" i="1" s="1"/>
  <c r="M29" i="1"/>
  <c r="V28" i="1"/>
  <c r="W28" i="1" s="1"/>
  <c r="M28" i="1"/>
  <c r="W27" i="1"/>
  <c r="V27" i="1"/>
  <c r="M27" i="1"/>
  <c r="W26" i="1"/>
  <c r="V26" i="1"/>
  <c r="V32" i="1" s="1"/>
  <c r="M26" i="1"/>
  <c r="U24" i="1"/>
  <c r="U459" i="1" s="1"/>
  <c r="U23" i="1"/>
  <c r="W22" i="1"/>
  <c r="W23" i="1" s="1"/>
  <c r="V22" i="1"/>
  <c r="V461" i="1" s="1"/>
  <c r="M22" i="1"/>
  <c r="H10" i="1"/>
  <c r="F10" i="1"/>
  <c r="F9" i="1"/>
  <c r="A9" i="1"/>
  <c r="A10" i="1" s="1"/>
  <c r="D7" i="1"/>
  <c r="N6" i="1"/>
  <c r="M2" i="1"/>
  <c r="W123" i="1" l="1"/>
  <c r="V256" i="1"/>
  <c r="V271" i="1"/>
  <c r="W268" i="1"/>
  <c r="W271" i="1" s="1"/>
  <c r="H9" i="1"/>
  <c r="U463" i="1"/>
  <c r="V24" i="1"/>
  <c r="W29" i="1"/>
  <c r="W32" i="1" s="1"/>
  <c r="C469" i="1"/>
  <c r="W47" i="1"/>
  <c r="W52" i="1"/>
  <c r="W55" i="1" s="1"/>
  <c r="W59" i="1"/>
  <c r="W75" i="1" s="1"/>
  <c r="W78" i="1"/>
  <c r="W84" i="1" s="1"/>
  <c r="W88" i="1"/>
  <c r="W99" i="1"/>
  <c r="W107" i="1" s="1"/>
  <c r="V116" i="1"/>
  <c r="W110" i="1"/>
  <c r="W115" i="1" s="1"/>
  <c r="V123" i="1"/>
  <c r="W129" i="1"/>
  <c r="V162" i="1"/>
  <c r="V181" i="1"/>
  <c r="V186" i="1"/>
  <c r="V187" i="1"/>
  <c r="W184" i="1"/>
  <c r="W186" i="1" s="1"/>
  <c r="J469" i="1"/>
  <c r="V206" i="1"/>
  <c r="W216" i="1"/>
  <c r="V225" i="1"/>
  <c r="W232" i="1"/>
  <c r="V272" i="1"/>
  <c r="M469" i="1"/>
  <c r="V359" i="1"/>
  <c r="W384" i="1"/>
  <c r="Q469" i="1"/>
  <c r="W405" i="1"/>
  <c r="W421" i="1"/>
  <c r="S469" i="1"/>
  <c r="V458" i="1"/>
  <c r="W456" i="1"/>
  <c r="W457" i="1" s="1"/>
  <c r="H469" i="1"/>
  <c r="V75" i="1"/>
  <c r="D469" i="1"/>
  <c r="J9" i="1"/>
  <c r="V23" i="1"/>
  <c r="W46" i="1"/>
  <c r="V49" i="1"/>
  <c r="W87" i="1"/>
  <c r="V107" i="1"/>
  <c r="V115" i="1"/>
  <c r="F469" i="1"/>
  <c r="G469" i="1"/>
  <c r="V131" i="1"/>
  <c r="W128" i="1"/>
  <c r="W131" i="1" s="1"/>
  <c r="V143" i="1"/>
  <c r="V155" i="1"/>
  <c r="W153" i="1"/>
  <c r="W154" i="1" s="1"/>
  <c r="W190" i="1"/>
  <c r="W205" i="1" s="1"/>
  <c r="V244" i="1"/>
  <c r="K469" i="1"/>
  <c r="W248" i="1"/>
  <c r="W255" i="1" s="1"/>
  <c r="V255" i="1"/>
  <c r="V261" i="1"/>
  <c r="V260" i="1"/>
  <c r="V266" i="1"/>
  <c r="W264" i="1"/>
  <c r="W265" i="1" s="1"/>
  <c r="W292" i="1"/>
  <c r="V293" i="1"/>
  <c r="V326" i="1"/>
  <c r="W411" i="1"/>
  <c r="L469" i="1"/>
  <c r="V55" i="1"/>
  <c r="V84" i="1"/>
  <c r="V353" i="1"/>
  <c r="W389" i="1"/>
  <c r="W425" i="1"/>
  <c r="B469" i="1"/>
  <c r="V460" i="1"/>
  <c r="V462" i="1" s="1"/>
  <c r="V76" i="1"/>
  <c r="I469" i="1"/>
  <c r="V149" i="1"/>
  <c r="V161" i="1"/>
  <c r="V182" i="1"/>
  <c r="V205" i="1"/>
  <c r="W225" i="1"/>
  <c r="V226" i="1"/>
  <c r="V245" i="1"/>
  <c r="W318" i="1"/>
  <c r="W325" i="1"/>
  <c r="O469" i="1"/>
  <c r="V352" i="1"/>
  <c r="W359" i="1"/>
  <c r="V360" i="1"/>
  <c r="V369" i="1"/>
  <c r="V425" i="1"/>
  <c r="V431" i="1"/>
  <c r="V430" i="1"/>
  <c r="R469" i="1"/>
  <c r="V437" i="1"/>
  <c r="V438" i="1"/>
  <c r="W435" i="1"/>
  <c r="W437" i="1" s="1"/>
  <c r="V457" i="1"/>
  <c r="P469" i="1"/>
  <c r="V144" i="1"/>
  <c r="V216" i="1"/>
  <c r="V232" i="1"/>
  <c r="V238" i="1"/>
  <c r="V292" i="1"/>
  <c r="V313" i="1"/>
  <c r="V325" i="1"/>
  <c r="V370" i="1"/>
  <c r="V389" i="1"/>
  <c r="V411" i="1"/>
  <c r="W258" i="1"/>
  <c r="W260" i="1" s="1"/>
  <c r="W309" i="1"/>
  <c r="W313" i="1" s="1"/>
  <c r="W339" i="1"/>
  <c r="W352" i="1" s="1"/>
  <c r="W366" i="1"/>
  <c r="W369" i="1" s="1"/>
  <c r="W428" i="1"/>
  <c r="W430" i="1" s="1"/>
  <c r="W450" i="1"/>
  <c r="W452" i="1" s="1"/>
  <c r="W464" i="1" l="1"/>
  <c r="W48" i="1"/>
  <c r="V463" i="1"/>
  <c r="W96" i="1"/>
  <c r="V459" i="1"/>
</calcChain>
</file>

<file path=xl/sharedStrings.xml><?xml version="1.0" encoding="utf-8"?>
<sst xmlns="http://schemas.openxmlformats.org/spreadsheetml/2006/main" count="1680" uniqueCount="645">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</sst>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 t="s">
        <v>644</v>
      </c>
      <c r="I5" s="319"/>
      <c r="J5" s="319"/>
      <c r="K5" s="317"/>
      <c r="M5" s="25" t="s">
        <v>10</v>
      </c>
      <c r="N5" s="320">
        <v>45192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302" customFormat="1" ht="24" customHeight="1" x14ac:dyDescent="0.2">
      <c r="A6" s="313" t="s">
        <v>13</v>
      </c>
      <c r="B6" s="314"/>
      <c r="C6" s="315"/>
      <c r="D6" s="325" t="s">
        <v>14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Суббота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36" t="str">
        <f>IFERROR(VLOOKUP(DeliveryAddress,Table,3,0),1)</f>
        <v>2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302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0.45833333333333331</v>
      </c>
      <c r="O8" s="321"/>
      <c r="Q8" s="312"/>
      <c r="R8" s="323"/>
      <c r="S8" s="332"/>
      <c r="T8" s="333"/>
      <c r="Y8" s="52"/>
      <c r="Z8" s="52"/>
      <c r="AA8" s="52"/>
    </row>
    <row r="9" spans="1:28" s="30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302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301" t="s">
        <v>56</v>
      </c>
      <c r="S18" s="301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299"/>
      <c r="Y20" s="299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299"/>
      <c r="Y44" s="299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299"/>
      <c r="Y50" s="299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299"/>
      <c r="Y57" s="299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84">
        <v>4680115882539</v>
      </c>
      <c r="E65" s="328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84">
        <v>4607091385687</v>
      </c>
      <c r="E66" s="328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36.964599999999983</v>
      </c>
      <c r="V100" s="305">
        <f t="shared" si="6"/>
        <v>42</v>
      </c>
      <c r="W100" s="37">
        <f>IFERROR(IF(V100=0,"",ROUNDUP(V100/H100,0)*0.02175),"")</f>
        <v>0.10874999999999999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4.4005476190476172</v>
      </c>
      <c r="V107" s="306">
        <f>IFERROR(V99/H99,"0")+IFERROR(V100/H100,"0")+IFERROR(V101/H101,"0")+IFERROR(V102/H102,"0")+IFERROR(V103/H103,"0")+IFERROR(V104/H104,"0")+IFERROR(V105/H105,"0")+IFERROR(V106/H106,"0")</f>
        <v>5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0.10874999999999999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36.964599999999983</v>
      </c>
      <c r="V108" s="306">
        <f>IFERROR(SUM(V99:V106),"0")</f>
        <v>42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299"/>
      <c r="Y117" s="299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121.5234</v>
      </c>
      <c r="V119" s="305">
        <f>IFERROR(IF(U119="",0,CEILING((U119/$H119),1)*$H119),"")</f>
        <v>129.6</v>
      </c>
      <c r="W119" s="37">
        <f>IFERROR(IF(V119=0,"",ROUNDUP(V119/H119,0)*0.02175),"")</f>
        <v>0.34799999999999998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15.002888888888888</v>
      </c>
      <c r="V123" s="306">
        <f>IFERROR(V119/H119,"0")+IFERROR(V120/H120,"0")+IFERROR(V121/H121,"0")+IFERROR(V122/H122,"0")</f>
        <v>16</v>
      </c>
      <c r="W123" s="306">
        <f>IFERROR(IF(W119="",0,W119),"0")+IFERROR(IF(W120="",0,W120),"0")+IFERROR(IF(W121="",0,W121),"0")+IFERROR(IF(W122="",0,W122),"0")</f>
        <v>0.34799999999999998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121.5234</v>
      </c>
      <c r="V124" s="306">
        <f>IFERROR(SUM(V119:V122),"0")</f>
        <v>129.6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299"/>
      <c r="Y126" s="299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299"/>
      <c r="Y133" s="299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299"/>
      <c r="Y145" s="299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229.2</v>
      </c>
      <c r="V176" s="305">
        <f t="shared" si="8"/>
        <v>230.39999999999998</v>
      </c>
      <c r="W176" s="37">
        <f t="shared" si="9"/>
        <v>0.72287999999999997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95.5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96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0.72287999999999997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229.2</v>
      </c>
      <c r="V182" s="306">
        <f>IFERROR(SUM(V164:V180),"0")</f>
        <v>230.39999999999998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299"/>
      <c r="Y188" s="299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0</v>
      </c>
      <c r="V216" s="306">
        <f>IFERROR(V212/H212,"0")+IFERROR(V213/H213,"0")+IFERROR(V214/H214,"0")+IFERROR(V215/H215,"0")</f>
        <v>0</v>
      </c>
      <c r="W216" s="306">
        <f>IFERROR(IF(W212="",0,W212),"0")+IFERROR(IF(W213="",0,W213),"0")+IFERROR(IF(W214="",0,W214),"0")+IFERROR(IF(W215="",0,W215),"0")</f>
        <v>0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0</v>
      </c>
      <c r="V217" s="306">
        <f>IFERROR(SUM(V212:V215),"0")</f>
        <v>0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321.13799999999998</v>
      </c>
      <c r="V229" s="305">
        <f>IFERROR(IF(U229="",0,CEILING((U229/$H229),1)*$H229),"")</f>
        <v>327.59999999999997</v>
      </c>
      <c r="W229" s="37">
        <f>IFERROR(IF(V229=0,"",ROUNDUP(V229/H229,0)*0.02175),"")</f>
        <v>0.91349999999999998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41.171538461538461</v>
      </c>
      <c r="V232" s="306">
        <f>IFERROR(V228/H228,"0")+IFERROR(V229/H229,"0")+IFERROR(V230/H230,"0")+IFERROR(V231/H231,"0")</f>
        <v>42</v>
      </c>
      <c r="W232" s="306">
        <f>IFERROR(IF(W228="",0,W228),"0")+IFERROR(IF(W229="",0,W229),"0")+IFERROR(IF(W230="",0,W230),"0")+IFERROR(IF(W231="",0,W231),"0")</f>
        <v>0.91349999999999998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321.13799999999998</v>
      </c>
      <c r="V233" s="306">
        <f>IFERROR(SUM(V228:V231),"0")</f>
        <v>327.59999999999997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299"/>
      <c r="Y246" s="299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84">
        <v>4607091387452</v>
      </c>
      <c r="E250" s="328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528" t="s">
        <v>384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84">
        <v>4607091387452</v>
      </c>
      <c r="E251" s="328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299"/>
      <c r="Y262" s="299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299"/>
      <c r="Y282" s="299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2004.7082</v>
      </c>
      <c r="V285" s="305">
        <f t="shared" si="14"/>
        <v>2010</v>
      </c>
      <c r="W285" s="37">
        <f>IFERROR(IF(V285=0,"",ROUNDUP(V285/H285,0)*0.02175),"")</f>
        <v>2.9144999999999999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1971.6215999999999</v>
      </c>
      <c r="V286" s="305">
        <f t="shared" si="14"/>
        <v>1980</v>
      </c>
      <c r="W286" s="37">
        <f>IFERROR(IF(V286=0,"",ROUNDUP(V286/H286,0)*0.02175),"")</f>
        <v>2.871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2655.7374</v>
      </c>
      <c r="V288" s="305">
        <f t="shared" si="14"/>
        <v>2670</v>
      </c>
      <c r="W288" s="37">
        <f>IFERROR(IF(V288=0,"",ROUNDUP(V288/H288,0)*0.02175),"")</f>
        <v>3.8714999999999997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442.13781333333338</v>
      </c>
      <c r="V292" s="306">
        <f>IFERROR(V284/H284,"0")+IFERROR(V285/H285,"0")+IFERROR(V286/H286,"0")+IFERROR(V287/H287,"0")+IFERROR(V288/H288,"0")+IFERROR(V289/H289,"0")+IFERROR(V290/H290,"0")+IFERROR(V291/H291,"0")</f>
        <v>444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9.657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6632.0671999999995</v>
      </c>
      <c r="V293" s="306">
        <f>IFERROR(SUM(V284:V291),"0")</f>
        <v>6660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2975.9784</v>
      </c>
      <c r="V295" s="305">
        <f>IFERROR(IF(U295="",0,CEILING((U295/$H295),1)*$H295),"")</f>
        <v>2985</v>
      </c>
      <c r="W295" s="37">
        <f>IFERROR(IF(V295=0,"",ROUNDUP(V295/H295,0)*0.02175),"")</f>
        <v>4.3282499999999997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198.39856</v>
      </c>
      <c r="V297" s="306">
        <f>IFERROR(V295/H295,"0")+IFERROR(V296/H296,"0")</f>
        <v>199</v>
      </c>
      <c r="W297" s="306">
        <f>IFERROR(IF(W295="",0,W295),"0")+IFERROR(IF(W296="",0,W296),"0")</f>
        <v>4.3282499999999997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2975.9784</v>
      </c>
      <c r="V298" s="306">
        <f>IFERROR(SUM(V295:V296),"0")</f>
        <v>2985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20.94560000000001</v>
      </c>
      <c r="V300" s="305">
        <f>IFERROR(IF(U300="",0,CEILING((U300/$H300),1)*$H300),"")</f>
        <v>23.4</v>
      </c>
      <c r="W300" s="37">
        <f>IFERROR(IF(V300=0,"",ROUNDUP(V300/H300,0)*0.02175),"")</f>
        <v>6.5250000000000002E-2</v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2.6853333333333347</v>
      </c>
      <c r="V301" s="306">
        <f>IFERROR(V300/H300,"0")</f>
        <v>3</v>
      </c>
      <c r="W301" s="306">
        <f>IFERROR(IF(W300="",0,W300),"0")</f>
        <v>6.5250000000000002E-2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20.94560000000001</v>
      </c>
      <c r="V302" s="306">
        <f>IFERROR(SUM(V300:V300),"0")</f>
        <v>23.4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213.0582</v>
      </c>
      <c r="V304" s="305">
        <f>IFERROR(IF(U304="",0,CEILING((U304/$H304),1)*$H304),"")</f>
        <v>218.4</v>
      </c>
      <c r="W304" s="37">
        <f>IFERROR(IF(V304=0,"",ROUNDUP(V304/H304,0)*0.02175),"")</f>
        <v>0.60899999999999999</v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27.315153846153848</v>
      </c>
      <c r="V305" s="306">
        <f>IFERROR(V304/H304,"0")</f>
        <v>28</v>
      </c>
      <c r="W305" s="306">
        <f>IFERROR(IF(W304="",0,W304),"0")</f>
        <v>0.60899999999999999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213.0582</v>
      </c>
      <c r="V306" s="306">
        <f>IFERROR(SUM(V304:V304),"0")</f>
        <v>218.4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299"/>
      <c r="Y307" s="299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290.06</v>
      </c>
      <c r="V321" s="305">
        <f>IFERROR(IF(U321="",0,CEILING((U321/$H321),1)*$H321),"")</f>
        <v>296.39999999999998</v>
      </c>
      <c r="W321" s="37">
        <f>IFERROR(IF(V321=0,"",ROUNDUP(V321/H321,0)*0.02175),"")</f>
        <v>0.8264999999999999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37.187179487179492</v>
      </c>
      <c r="V325" s="306">
        <f>IFERROR(V321/H321,"0")+IFERROR(V322/H322,"0")+IFERROR(V323/H323,"0")+IFERROR(V324/H324,"0")</f>
        <v>38</v>
      </c>
      <c r="W325" s="306">
        <f>IFERROR(IF(W321="",0,W321),"0")+IFERROR(IF(W322="",0,W322),"0")+IFERROR(IF(W323="",0,W323),"0")+IFERROR(IF(W324="",0,W324),"0")</f>
        <v>0.8264999999999999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290.06</v>
      </c>
      <c r="V326" s="306">
        <f>IFERROR(SUM(V321:V324),"0")</f>
        <v>296.39999999999998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299"/>
      <c r="Y332" s="299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561.9462000000002</v>
      </c>
      <c r="V341" s="305">
        <f t="shared" si="15"/>
        <v>562.80000000000007</v>
      </c>
      <c r="W341" s="37">
        <f>IFERROR(IF(V341=0,"",ROUNDUP(V341/H341,0)*0.00753),"")</f>
        <v>1.00902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133.79671428571433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134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1.00902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561.9462000000002</v>
      </c>
      <c r="V353" s="306">
        <f>IFERROR(SUM(V339:V351),"0")</f>
        <v>562.80000000000007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299"/>
      <c r="Y375" s="299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480.1142000000001</v>
      </c>
      <c r="V382" s="305">
        <f t="shared" ref="V382:V388" si="17">IFERROR(IF(U382="",0,CEILING((U382/$H382),1)*$H382),"")</f>
        <v>483</v>
      </c>
      <c r="W382" s="37">
        <f>IFERROR(IF(V382=0,"",ROUNDUP(V382/H382,0)*0.00753),"")</f>
        <v>0.86595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114.31290476190478</v>
      </c>
      <c r="V389" s="306">
        <f>IFERROR(V382/H382,"0")+IFERROR(V383/H383,"0")+IFERROR(V384/H384,"0")+IFERROR(V385/H385,"0")+IFERROR(V386/H386,"0")+IFERROR(V387/H387,"0")+IFERROR(V388/H388,"0")</f>
        <v>115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0.86595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480.1142000000001</v>
      </c>
      <c r="V390" s="306">
        <f>IFERROR(SUM(V382:V388),"0")</f>
        <v>483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299"/>
      <c r="Y400" s="299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299"/>
      <c r="Y433" s="299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84">
        <v>4680115881136</v>
      </c>
      <c r="E446" s="328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5"/>
      <c r="S446" s="35"/>
      <c r="T446" s="36" t="s">
        <v>63</v>
      </c>
      <c r="U446" s="304">
        <v>0</v>
      </c>
      <c r="V446" s="305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65</v>
      </c>
      <c r="U447" s="306">
        <f>IFERROR(U445/H445,"0")+IFERROR(U446/H446,"0")</f>
        <v>0</v>
      </c>
      <c r="V447" s="306">
        <f>IFERROR(V445/H445,"0")+IFERROR(V446/H446,"0")</f>
        <v>0</v>
      </c>
      <c r="W447" s="306">
        <f>IFERROR(IF(W445="",0,W445),"0")+IFERROR(IF(W446="",0,W446),"0")</f>
        <v>0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8" t="s">
        <v>63</v>
      </c>
      <c r="U448" s="306">
        <f>IFERROR(SUM(U445:U446),"0")</f>
        <v>0</v>
      </c>
      <c r="V448" s="306">
        <f>IFERROR(SUM(V445:V446),"0")</f>
        <v>0</v>
      </c>
      <c r="W448" s="38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84">
        <v>4680115881068</v>
      </c>
      <c r="E450" s="328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84">
        <v>4680115881075</v>
      </c>
      <c r="E451" s="328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299"/>
      <c r="Y454" s="299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84">
        <v>4680115880870</v>
      </c>
      <c r="E456" s="328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5"/>
      <c r="S456" s="35"/>
      <c r="T456" s="36" t="s">
        <v>63</v>
      </c>
      <c r="U456" s="304">
        <v>125.5321999999999</v>
      </c>
      <c r="V456" s="305">
        <f>IFERROR(IF(U456="",0,CEILING((U456/$H456),1)*$H456),"")</f>
        <v>132.6</v>
      </c>
      <c r="W456" s="37">
        <f>IFERROR(IF(V456=0,"",ROUNDUP(V456/H456,0)*0.02175),"")</f>
        <v>0.36974999999999997</v>
      </c>
      <c r="X456" s="57"/>
      <c r="Y456" s="58"/>
      <c r="AC456" s="59"/>
      <c r="AZ456" s="297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65</v>
      </c>
      <c r="U457" s="306">
        <f>IFERROR(U456/H456,"0")</f>
        <v>16.093871794871784</v>
      </c>
      <c r="V457" s="306">
        <f>IFERROR(V456/H456,"0")</f>
        <v>17</v>
      </c>
      <c r="W457" s="306">
        <f>IFERROR(IF(W456="",0,W456),"0")</f>
        <v>0.36974999999999997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8" t="s">
        <v>63</v>
      </c>
      <c r="U458" s="306">
        <f>IFERROR(SUM(U456:U456),"0")</f>
        <v>125.5321999999999</v>
      </c>
      <c r="V458" s="306">
        <f>IFERROR(SUM(V456:V456),"0")</f>
        <v>132.6</v>
      </c>
      <c r="W458" s="38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12008.527999999997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12091.199999999999</v>
      </c>
      <c r="W459" s="38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12480.071727822711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12567.162000000004</v>
      </c>
      <c r="W460" s="38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19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19</v>
      </c>
      <c r="W461" s="38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GrossWeightTotal+PalletQtyTotal*25</f>
        <v>12955.071727822711</v>
      </c>
      <c r="V462" s="306">
        <f>GrossWeightTotalR+PalletQtyTotalR*25</f>
        <v>13042.162000000004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1128.0025058119659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1137</v>
      </c>
      <c r="W463" s="38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19.823849999999997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298" t="s">
        <v>534</v>
      </c>
      <c r="R466" s="629" t="s">
        <v>576</v>
      </c>
      <c r="S466" s="631"/>
      <c r="T466" s="1"/>
      <c r="Y466" s="53"/>
      <c r="AB466" s="1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1"/>
      <c r="Y467" s="53"/>
      <c r="AB467" s="1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0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42</v>
      </c>
      <c r="F469" s="47">
        <f>IFERROR(V119*1,"0")+IFERROR(V120*1,"0")+IFERROR(V121*1,"0")+IFERROR(V122*1,"0")</f>
        <v>129.6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0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230.39999999999998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327.59999999999997</v>
      </c>
      <c r="K469" s="47">
        <f>IFERROR(V248*1,"0")+IFERROR(V249*1,"0")+IFERROR(V250*1,"0")+IFERROR(V251*1,"0")+IFERROR(V252*1,"0")+IFERROR(V253*1,"0")+IFERROR(V254*1,"0")+IFERROR(V258*1,"0")+IFERROR(V259*1,"0")</f>
        <v>0</v>
      </c>
      <c r="L469" s="47">
        <f>IFERROR(V264*1,"0")+IFERROR(V268*1,"0")+IFERROR(V269*1,"0")+IFERROR(V270*1,"0")+IFERROR(V274*1,"0")+IFERROR(V278*1,"0")</f>
        <v>0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9886.7999999999993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296.39999999999998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562.80000000000007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483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69" s="47">
        <f>IFERROR(V435*1,"0")+IFERROR(V436*1,"0")+IFERROR(V440*1,"0")+IFERROR(V441*1,"0")+IFERROR(V445*1,"0")+IFERROR(V446*1,"0")+IFERROR(V450*1,"0")+IFERROR(V451*1,"0")</f>
        <v>0</v>
      </c>
      <c r="S469" s="47">
        <f>IFERROR(V456*1,"0")</f>
        <v>132.6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2023-09-21T10:56:01Z</dcterms:modified>
</cp:coreProperties>
</file>