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V457" i="2"/>
  <c r="U457" i="2"/>
  <c r="U456" i="2"/>
  <c r="V455" i="2"/>
  <c r="S472" i="2" s="1"/>
  <c r="M455" i="2"/>
  <c r="U452" i="2"/>
  <c r="V451" i="2"/>
  <c r="U451" i="2"/>
  <c r="V450" i="2"/>
  <c r="W450" i="2" s="1"/>
  <c r="M450" i="2"/>
  <c r="V449" i="2"/>
  <c r="W449" i="2" s="1"/>
  <c r="W451" i="2" s="1"/>
  <c r="M449" i="2"/>
  <c r="V447" i="2"/>
  <c r="U447" i="2"/>
  <c r="V446" i="2"/>
  <c r="U446" i="2"/>
  <c r="W445" i="2"/>
  <c r="W446" i="2" s="1"/>
  <c r="V445" i="2"/>
  <c r="M445" i="2"/>
  <c r="U443" i="2"/>
  <c r="U442" i="2"/>
  <c r="V441" i="2"/>
  <c r="W441" i="2" s="1"/>
  <c r="M441" i="2"/>
  <c r="W440" i="2"/>
  <c r="W442" i="2" s="1"/>
  <c r="V440" i="2"/>
  <c r="V443" i="2" s="1"/>
  <c r="M440" i="2"/>
  <c r="U438" i="2"/>
  <c r="U437" i="2"/>
  <c r="W436" i="2"/>
  <c r="V436" i="2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W423" i="2"/>
  <c r="V423" i="2"/>
  <c r="V422" i="2"/>
  <c r="W422" i="2" s="1"/>
  <c r="W421" i="2"/>
  <c r="V421" i="2"/>
  <c r="V426" i="2" s="1"/>
  <c r="M421" i="2"/>
  <c r="W420" i="2"/>
  <c r="V420" i="2"/>
  <c r="V425" i="2" s="1"/>
  <c r="M420" i="2"/>
  <c r="V419" i="2"/>
  <c r="W419" i="2" s="1"/>
  <c r="M419" i="2"/>
  <c r="U417" i="2"/>
  <c r="V416" i="2"/>
  <c r="U416" i="2"/>
  <c r="V415" i="2"/>
  <c r="W415" i="2" s="1"/>
  <c r="W416" i="2" s="1"/>
  <c r="M415" i="2"/>
  <c r="W414" i="2"/>
  <c r="V414" i="2"/>
  <c r="V417" i="2" s="1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W406" i="2"/>
  <c r="V406" i="2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Q472" i="2" s="1"/>
  <c r="M402" i="2"/>
  <c r="V398" i="2"/>
  <c r="U398" i="2"/>
  <c r="U397" i="2"/>
  <c r="V396" i="2"/>
  <c r="V397" i="2" s="1"/>
  <c r="M396" i="2"/>
  <c r="V394" i="2"/>
  <c r="U394" i="2"/>
  <c r="V393" i="2"/>
  <c r="U393" i="2"/>
  <c r="W392" i="2"/>
  <c r="W393" i="2" s="1"/>
  <c r="V392" i="2"/>
  <c r="M392" i="2"/>
  <c r="U390" i="2"/>
  <c r="U389" i="2"/>
  <c r="W388" i="2"/>
  <c r="V388" i="2"/>
  <c r="M388" i="2"/>
  <c r="V387" i="2"/>
  <c r="W387" i="2" s="1"/>
  <c r="M387" i="2"/>
  <c r="V386" i="2"/>
  <c r="W386" i="2" s="1"/>
  <c r="M386" i="2"/>
  <c r="V385" i="2"/>
  <c r="W385" i="2" s="1"/>
  <c r="W384" i="2"/>
  <c r="V384" i="2"/>
  <c r="V389" i="2" s="1"/>
  <c r="M384" i="2"/>
  <c r="W383" i="2"/>
  <c r="V383" i="2"/>
  <c r="M383" i="2"/>
  <c r="W382" i="2"/>
  <c r="V382" i="2"/>
  <c r="M382" i="2"/>
  <c r="U380" i="2"/>
  <c r="V379" i="2"/>
  <c r="U379" i="2"/>
  <c r="V378" i="2"/>
  <c r="W378" i="2" s="1"/>
  <c r="M378" i="2"/>
  <c r="W377" i="2"/>
  <c r="W379" i="2" s="1"/>
  <c r="V377" i="2"/>
  <c r="P472" i="2" s="1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W369" i="2" s="1"/>
  <c r="M366" i="2"/>
  <c r="U364" i="2"/>
  <c r="V363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W356" i="2"/>
  <c r="V356" i="2"/>
  <c r="V360" i="2" s="1"/>
  <c r="M356" i="2"/>
  <c r="W355" i="2"/>
  <c r="V355" i="2"/>
  <c r="V359" i="2" s="1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W346" i="2"/>
  <c r="V346" i="2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V353" i="2" s="1"/>
  <c r="M339" i="2"/>
  <c r="V337" i="2"/>
  <c r="U337" i="2"/>
  <c r="V336" i="2"/>
  <c r="U336" i="2"/>
  <c r="W335" i="2"/>
  <c r="V335" i="2"/>
  <c r="M335" i="2"/>
  <c r="V334" i="2"/>
  <c r="O472" i="2" s="1"/>
  <c r="M334" i="2"/>
  <c r="V330" i="2"/>
  <c r="U330" i="2"/>
  <c r="V329" i="2"/>
  <c r="U329" i="2"/>
  <c r="W328" i="2"/>
  <c r="W329" i="2" s="1"/>
  <c r="V328" i="2"/>
  <c r="M328" i="2"/>
  <c r="U326" i="2"/>
  <c r="U325" i="2"/>
  <c r="W324" i="2"/>
  <c r="V324" i="2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W318" i="2" s="1"/>
  <c r="M316" i="2"/>
  <c r="U314" i="2"/>
  <c r="U313" i="2"/>
  <c r="W312" i="2"/>
  <c r="V312" i="2"/>
  <c r="M312" i="2"/>
  <c r="W311" i="2"/>
  <c r="V311" i="2"/>
  <c r="M311" i="2"/>
  <c r="V310" i="2"/>
  <c r="V314" i="2" s="1"/>
  <c r="M310" i="2"/>
  <c r="V309" i="2"/>
  <c r="W309" i="2" s="1"/>
  <c r="M309" i="2"/>
  <c r="V306" i="2"/>
  <c r="U306" i="2"/>
  <c r="V305" i="2"/>
  <c r="U305" i="2"/>
  <c r="V304" i="2"/>
  <c r="W304" i="2" s="1"/>
  <c r="W305" i="2" s="1"/>
  <c r="M304" i="2"/>
  <c r="V302" i="2"/>
  <c r="U302" i="2"/>
  <c r="W301" i="2"/>
  <c r="V301" i="2"/>
  <c r="U301" i="2"/>
  <c r="W300" i="2"/>
  <c r="V300" i="2"/>
  <c r="M300" i="2"/>
  <c r="U298" i="2"/>
  <c r="V297" i="2"/>
  <c r="U297" i="2"/>
  <c r="V296" i="2"/>
  <c r="W296" i="2" s="1"/>
  <c r="M296" i="2"/>
  <c r="W295" i="2"/>
  <c r="W297" i="2" s="1"/>
  <c r="V295" i="2"/>
  <c r="V298" i="2" s="1"/>
  <c r="M295" i="2"/>
  <c r="U293" i="2"/>
  <c r="U292" i="2"/>
  <c r="W291" i="2"/>
  <c r="V291" i="2"/>
  <c r="M291" i="2"/>
  <c r="V290" i="2"/>
  <c r="W290" i="2" s="1"/>
  <c r="M290" i="2"/>
  <c r="V289" i="2"/>
  <c r="W289" i="2" s="1"/>
  <c r="V288" i="2"/>
  <c r="W288" i="2" s="1"/>
  <c r="M288" i="2"/>
  <c r="W287" i="2"/>
  <c r="V287" i="2"/>
  <c r="V293" i="2" s="1"/>
  <c r="M287" i="2"/>
  <c r="W286" i="2"/>
  <c r="V286" i="2"/>
  <c r="M286" i="2"/>
  <c r="W285" i="2"/>
  <c r="V285" i="2"/>
  <c r="M285" i="2"/>
  <c r="V284" i="2"/>
  <c r="M472" i="2" s="1"/>
  <c r="M284" i="2"/>
  <c r="V280" i="2"/>
  <c r="U280" i="2"/>
  <c r="V279" i="2"/>
  <c r="U279" i="2"/>
  <c r="W278" i="2"/>
  <c r="W279" i="2" s="1"/>
  <c r="V278" i="2"/>
  <c r="M278" i="2"/>
  <c r="V276" i="2"/>
  <c r="U276" i="2"/>
  <c r="V275" i="2"/>
  <c r="U275" i="2"/>
  <c r="W274" i="2"/>
  <c r="W275" i="2" s="1"/>
  <c r="V274" i="2"/>
  <c r="M274" i="2"/>
  <c r="U272" i="2"/>
  <c r="U271" i="2"/>
  <c r="V270" i="2"/>
  <c r="W270" i="2" s="1"/>
  <c r="M270" i="2"/>
  <c r="W269" i="2"/>
  <c r="V269" i="2"/>
  <c r="M269" i="2"/>
  <c r="W268" i="2"/>
  <c r="V268" i="2"/>
  <c r="V272" i="2" s="1"/>
  <c r="M268" i="2"/>
  <c r="U266" i="2"/>
  <c r="U265" i="2"/>
  <c r="V264" i="2"/>
  <c r="V266" i="2" s="1"/>
  <c r="M264" i="2"/>
  <c r="U261" i="2"/>
  <c r="U260" i="2"/>
  <c r="V259" i="2"/>
  <c r="V260" i="2" s="1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W252" i="2"/>
  <c r="V252" i="2"/>
  <c r="M252" i="2"/>
  <c r="W251" i="2"/>
  <c r="V251" i="2"/>
  <c r="W250" i="2"/>
  <c r="V250" i="2"/>
  <c r="M250" i="2"/>
  <c r="W249" i="2"/>
  <c r="V249" i="2"/>
  <c r="M249" i="2"/>
  <c r="V248" i="2"/>
  <c r="V256" i="2" s="1"/>
  <c r="M248" i="2"/>
  <c r="U245" i="2"/>
  <c r="U244" i="2"/>
  <c r="V243" i="2"/>
  <c r="V244" i="2" s="1"/>
  <c r="M243" i="2"/>
  <c r="V242" i="2"/>
  <c r="W242" i="2" s="1"/>
  <c r="M242" i="2"/>
  <c r="W241" i="2"/>
  <c r="V241" i="2"/>
  <c r="V245" i="2" s="1"/>
  <c r="M241" i="2"/>
  <c r="U239" i="2"/>
  <c r="U238" i="2"/>
  <c r="V237" i="2"/>
  <c r="W237" i="2" s="1"/>
  <c r="M237" i="2"/>
  <c r="W236" i="2"/>
  <c r="V236" i="2"/>
  <c r="V235" i="2"/>
  <c r="W235" i="2" s="1"/>
  <c r="W238" i="2" s="1"/>
  <c r="U233" i="2"/>
  <c r="U232" i="2"/>
  <c r="V231" i="2"/>
  <c r="W231" i="2" s="1"/>
  <c r="M231" i="2"/>
  <c r="W230" i="2"/>
  <c r="V230" i="2"/>
  <c r="M230" i="2"/>
  <c r="W229" i="2"/>
  <c r="V229" i="2"/>
  <c r="V233" i="2" s="1"/>
  <c r="M229" i="2"/>
  <c r="W228" i="2"/>
  <c r="V228" i="2"/>
  <c r="V232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V221" i="2"/>
  <c r="V225" i="2" s="1"/>
  <c r="M221" i="2"/>
  <c r="V220" i="2"/>
  <c r="W220" i="2" s="1"/>
  <c r="M220" i="2"/>
  <c r="W219" i="2"/>
  <c r="V219" i="2"/>
  <c r="V226" i="2" s="1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W216" i="2" s="1"/>
  <c r="M212" i="2"/>
  <c r="V210" i="2"/>
  <c r="U210" i="2"/>
  <c r="V209" i="2"/>
  <c r="U209" i="2"/>
  <c r="W208" i="2"/>
  <c r="W209" i="2" s="1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W198" i="2"/>
  <c r="V198" i="2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V205" i="2" s="1"/>
  <c r="M193" i="2"/>
  <c r="V192" i="2"/>
  <c r="W192" i="2" s="1"/>
  <c r="M192" i="2"/>
  <c r="V191" i="2"/>
  <c r="W191" i="2" s="1"/>
  <c r="M191" i="2"/>
  <c r="W190" i="2"/>
  <c r="V190" i="2"/>
  <c r="J472" i="2" s="1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W179" i="2"/>
  <c r="V179" i="2"/>
  <c r="M179" i="2"/>
  <c r="V178" i="2"/>
  <c r="W178" i="2" s="1"/>
  <c r="M178" i="2"/>
  <c r="W177" i="2"/>
  <c r="V177" i="2"/>
  <c r="M177" i="2"/>
  <c r="W176" i="2"/>
  <c r="V176" i="2"/>
  <c r="M176" i="2"/>
  <c r="W175" i="2"/>
  <c r="V175" i="2"/>
  <c r="M175" i="2"/>
  <c r="V174" i="2"/>
  <c r="W174" i="2" s="1"/>
  <c r="M174" i="2"/>
  <c r="W173" i="2"/>
  <c r="V173" i="2"/>
  <c r="M173" i="2"/>
  <c r="W172" i="2"/>
  <c r="V172" i="2"/>
  <c r="M172" i="2"/>
  <c r="W171" i="2"/>
  <c r="V171" i="2"/>
  <c r="M171" i="2"/>
  <c r="V170" i="2"/>
  <c r="W170" i="2" s="1"/>
  <c r="M170" i="2"/>
  <c r="W169" i="2"/>
  <c r="V169" i="2"/>
  <c r="M169" i="2"/>
  <c r="W168" i="2"/>
  <c r="V168" i="2"/>
  <c r="M168" i="2"/>
  <c r="W167" i="2"/>
  <c r="V167" i="2"/>
  <c r="M167" i="2"/>
  <c r="V166" i="2"/>
  <c r="W166" i="2" s="1"/>
  <c r="M166" i="2"/>
  <c r="W165" i="2"/>
  <c r="V165" i="2"/>
  <c r="V164" i="2"/>
  <c r="V181" i="2" s="1"/>
  <c r="M164" i="2"/>
  <c r="U162" i="2"/>
  <c r="U161" i="2"/>
  <c r="V160" i="2"/>
  <c r="W160" i="2" s="1"/>
  <c r="M160" i="2"/>
  <c r="W159" i="2"/>
  <c r="V159" i="2"/>
  <c r="M159" i="2"/>
  <c r="V158" i="2"/>
  <c r="W158" i="2" s="1"/>
  <c r="M158" i="2"/>
  <c r="V157" i="2"/>
  <c r="V162" i="2" s="1"/>
  <c r="M157" i="2"/>
  <c r="U155" i="2"/>
  <c r="W154" i="2"/>
  <c r="V154" i="2"/>
  <c r="U154" i="2"/>
  <c r="W153" i="2"/>
  <c r="V153" i="2"/>
  <c r="V155" i="2" s="1"/>
  <c r="M153" i="2"/>
  <c r="W152" i="2"/>
  <c r="V152" i="2"/>
  <c r="V150" i="2"/>
  <c r="U150" i="2"/>
  <c r="U149" i="2"/>
  <c r="W148" i="2"/>
  <c r="V148" i="2"/>
  <c r="M148" i="2"/>
  <c r="V147" i="2"/>
  <c r="W147" i="2" s="1"/>
  <c r="W149" i="2" s="1"/>
  <c r="M147" i="2"/>
  <c r="U144" i="2"/>
  <c r="U143" i="2"/>
  <c r="W142" i="2"/>
  <c r="V142" i="2"/>
  <c r="M142" i="2"/>
  <c r="W141" i="2"/>
  <c r="V141" i="2"/>
  <c r="M141" i="2"/>
  <c r="W140" i="2"/>
  <c r="V140" i="2"/>
  <c r="M140" i="2"/>
  <c r="V139" i="2"/>
  <c r="W139" i="2" s="1"/>
  <c r="M139" i="2"/>
  <c r="W138" i="2"/>
  <c r="V138" i="2"/>
  <c r="M138" i="2"/>
  <c r="W137" i="2"/>
  <c r="V137" i="2"/>
  <c r="M137" i="2"/>
  <c r="W136" i="2"/>
  <c r="V136" i="2"/>
  <c r="M136" i="2"/>
  <c r="V135" i="2"/>
  <c r="V144" i="2" s="1"/>
  <c r="M135" i="2"/>
  <c r="U132" i="2"/>
  <c r="U131" i="2"/>
  <c r="V130" i="2"/>
  <c r="W130" i="2" s="1"/>
  <c r="M130" i="2"/>
  <c r="W129" i="2"/>
  <c r="V129" i="2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F472" i="2" s="1"/>
  <c r="M119" i="2"/>
  <c r="U116" i="2"/>
  <c r="U115" i="2"/>
  <c r="W114" i="2"/>
  <c r="V114" i="2"/>
  <c r="V113" i="2"/>
  <c r="W113" i="2" s="1"/>
  <c r="M113" i="2"/>
  <c r="V112" i="2"/>
  <c r="W112" i="2" s="1"/>
  <c r="M112" i="2"/>
  <c r="W111" i="2"/>
  <c r="V111" i="2"/>
  <c r="M111" i="2"/>
  <c r="V110" i="2"/>
  <c r="V116" i="2" s="1"/>
  <c r="U108" i="2"/>
  <c r="U107" i="2"/>
  <c r="W106" i="2"/>
  <c r="V106" i="2"/>
  <c r="M106" i="2"/>
  <c r="V105" i="2"/>
  <c r="W105" i="2" s="1"/>
  <c r="V104" i="2"/>
  <c r="W104" i="2" s="1"/>
  <c r="W103" i="2"/>
  <c r="V103" i="2"/>
  <c r="W102" i="2"/>
  <c r="V102" i="2"/>
  <c r="M102" i="2"/>
  <c r="W101" i="2"/>
  <c r="V101" i="2"/>
  <c r="M101" i="2"/>
  <c r="V100" i="2"/>
  <c r="W100" i="2" s="1"/>
  <c r="V99" i="2"/>
  <c r="V108" i="2" s="1"/>
  <c r="U97" i="2"/>
  <c r="U96" i="2"/>
  <c r="W95" i="2"/>
  <c r="V95" i="2"/>
  <c r="M95" i="2"/>
  <c r="V94" i="2"/>
  <c r="W94" i="2" s="1"/>
  <c r="M94" i="2"/>
  <c r="W93" i="2"/>
  <c r="V93" i="2"/>
  <c r="M93" i="2"/>
  <c r="W92" i="2"/>
  <c r="V92" i="2"/>
  <c r="M92" i="2"/>
  <c r="W91" i="2"/>
  <c r="V91" i="2"/>
  <c r="M91" i="2"/>
  <c r="V90" i="2"/>
  <c r="W90" i="2" s="1"/>
  <c r="M90" i="2"/>
  <c r="W89" i="2"/>
  <c r="V89" i="2"/>
  <c r="V97" i="2" s="1"/>
  <c r="M89" i="2"/>
  <c r="W88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W81" i="2"/>
  <c r="V81" i="2"/>
  <c r="V80" i="2"/>
  <c r="W80" i="2" s="1"/>
  <c r="W79" i="2"/>
  <c r="V79" i="2"/>
  <c r="M79" i="2"/>
  <c r="W78" i="2"/>
  <c r="V78" i="2"/>
  <c r="V85" i="2" s="1"/>
  <c r="U76" i="2"/>
  <c r="U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E472" i="2" s="1"/>
  <c r="U56" i="2"/>
  <c r="U55" i="2"/>
  <c r="V54" i="2"/>
  <c r="W54" i="2" s="1"/>
  <c r="V53" i="2"/>
  <c r="W53" i="2" s="1"/>
  <c r="M53" i="2"/>
  <c r="V52" i="2"/>
  <c r="D472" i="2" s="1"/>
  <c r="M52" i="2"/>
  <c r="U49" i="2"/>
  <c r="V48" i="2"/>
  <c r="U48" i="2"/>
  <c r="W47" i="2"/>
  <c r="W48" i="2" s="1"/>
  <c r="V47" i="2"/>
  <c r="V49" i="2" s="1"/>
  <c r="M47" i="2"/>
  <c r="W46" i="2"/>
  <c r="V46" i="2"/>
  <c r="C472" i="2" s="1"/>
  <c r="M46" i="2"/>
  <c r="U42" i="2"/>
  <c r="U41" i="2"/>
  <c r="V40" i="2"/>
  <c r="W40" i="2" s="1"/>
  <c r="W41" i="2" s="1"/>
  <c r="M40" i="2"/>
  <c r="V38" i="2"/>
  <c r="U38" i="2"/>
  <c r="V37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W29" i="2"/>
  <c r="V29" i="2"/>
  <c r="M29" i="2"/>
  <c r="W28" i="2"/>
  <c r="V28" i="2"/>
  <c r="M28" i="2"/>
  <c r="V27" i="2"/>
  <c r="W27" i="2" s="1"/>
  <c r="M27" i="2"/>
  <c r="W26" i="2"/>
  <c r="W32" i="2" s="1"/>
  <c r="V26" i="2"/>
  <c r="V33" i="2" s="1"/>
  <c r="M26" i="2"/>
  <c r="V24" i="2"/>
  <c r="U24" i="2"/>
  <c r="U462" i="2" s="1"/>
  <c r="V23" i="2"/>
  <c r="U23" i="2"/>
  <c r="U466" i="2" s="1"/>
  <c r="W22" i="2"/>
  <c r="W23" i="2" s="1"/>
  <c r="V22" i="2"/>
  <c r="M22" i="2"/>
  <c r="H10" i="2"/>
  <c r="A9" i="2"/>
  <c r="J9" i="2" s="1"/>
  <c r="D7" i="2"/>
  <c r="N6" i="2"/>
  <c r="M2" i="2"/>
  <c r="V463" i="2" l="1"/>
  <c r="U465" i="2"/>
  <c r="H9" i="2"/>
  <c r="A10" i="2"/>
  <c r="F10" i="2"/>
  <c r="W389" i="2"/>
  <c r="W425" i="2"/>
  <c r="W84" i="2"/>
  <c r="W271" i="2"/>
  <c r="W359" i="2"/>
  <c r="W411" i="2"/>
  <c r="W244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V465" i="2" s="1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462" i="2" s="1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6" i="2" l="1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<sst xmlns="http://schemas.openxmlformats.org/spreadsheetml/2006/main" count="2675" uniqueCount="632">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</sst>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20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45198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613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Пятница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20</v>
      </c>
      <c r="V40" s="56">
        <f>IFERROR(IF(U40="",0,CEILING((U40/$H40),1)*$H40),"")</f>
        <v>21.6</v>
      </c>
      <c r="W40" s="42">
        <f>IFERROR(IF(V40=0,"",ROUNDUP(V40/H40,0)*0.00753),"")</f>
        <v>9.0359999999999996E-2</v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11.111111111111111</v>
      </c>
      <c r="V41" s="44">
        <f>IFERROR(V40/H40,"0")</f>
        <v>12</v>
      </c>
      <c r="W41" s="44">
        <f>IFERROR(IF(W40="",0,W40),"0")</f>
        <v>9.0359999999999996E-2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20</v>
      </c>
      <c r="V42" s="44">
        <f>IFERROR(SUM(V40:V40),"0")</f>
        <v>21.6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72">
        <v>4607091385687</v>
      </c>
      <c r="E65" s="372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72">
        <v>4680115882539</v>
      </c>
      <c r="E66" s="372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72">
        <v>4607091387452</v>
      </c>
      <c r="E250" s="372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72">
        <v>4607091387452</v>
      </c>
      <c r="E251" s="37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0" t="s">
        <v>398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71" t="s">
        <v>79</v>
      </c>
      <c r="B448" s="371"/>
      <c r="C448" s="371"/>
      <c r="D448" s="371"/>
      <c r="E448" s="371"/>
      <c r="F448" s="371"/>
      <c r="G448" s="371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72">
        <v>4680115881068</v>
      </c>
      <c r="E449" s="372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4"/>
      <c r="O449" s="374"/>
      <c r="P449" s="374"/>
      <c r="Q449" s="375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72">
        <v>4680115881075</v>
      </c>
      <c r="E450" s="372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70" t="s">
        <v>605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  <c r="U453" s="370"/>
      <c r="V453" s="370"/>
      <c r="W453" s="370"/>
      <c r="X453" s="66"/>
      <c r="Y453" s="66"/>
    </row>
    <row r="454" spans="1:52" ht="14.25" customHeight="1" x14ac:dyDescent="0.25">
      <c r="A454" s="371" t="s">
        <v>75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72">
        <v>4680115880856</v>
      </c>
      <c r="E455" s="37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61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74"/>
      <c r="O455" s="374"/>
      <c r="P455" s="374"/>
      <c r="Q455" s="375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4.25" customHeight="1" x14ac:dyDescent="0.25">
      <c r="A458" s="371" t="s">
        <v>79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72">
        <v>4680115880870</v>
      </c>
      <c r="E459" s="372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74"/>
      <c r="O459" s="374"/>
      <c r="P459" s="374"/>
      <c r="Q459" s="375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80"/>
      <c r="M460" s="376" t="s">
        <v>43</v>
      </c>
      <c r="N460" s="377"/>
      <c r="O460" s="377"/>
      <c r="P460" s="377"/>
      <c r="Q460" s="377"/>
      <c r="R460" s="377"/>
      <c r="S460" s="378"/>
      <c r="T460" s="43" t="s">
        <v>42</v>
      </c>
      <c r="U460" s="44">
        <f>IFERROR(U459/H459,"0")</f>
        <v>0</v>
      </c>
      <c r="V460" s="44">
        <f>IFERROR(V459/H459,"0")</f>
        <v>0</v>
      </c>
      <c r="W460" s="44">
        <f>IFERROR(IF(W459="",0,W459),"0")</f>
        <v>0</v>
      </c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3" t="s">
        <v>0</v>
      </c>
      <c r="U461" s="44">
        <f>IFERROR(SUM(U459:U459),"0")</f>
        <v>0</v>
      </c>
      <c r="V461" s="44">
        <f>IFERROR(SUM(V459:V459),"0")</f>
        <v>0</v>
      </c>
      <c r="W461" s="43"/>
      <c r="X461" s="68"/>
      <c r="Y461" s="68"/>
    </row>
    <row r="462" spans="1:52" ht="15" customHeight="1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36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20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21.6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37</v>
      </c>
      <c r="N463" s="619"/>
      <c r="O463" s="619"/>
      <c r="P463" s="619"/>
      <c r="Q463" s="619"/>
      <c r="R463" s="619"/>
      <c r="S463" s="620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23.155555555555555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25.007999999999999</v>
      </c>
      <c r="W463" s="43"/>
      <c r="X463" s="68"/>
      <c r="Y463" s="68"/>
    </row>
    <row r="464" spans="1:52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38</v>
      </c>
      <c r="N464" s="619"/>
      <c r="O464" s="619"/>
      <c r="P464" s="619"/>
      <c r="Q464" s="619"/>
      <c r="R464" s="619"/>
      <c r="S464" s="620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</v>
      </c>
      <c r="W464" s="43"/>
      <c r="X464" s="68"/>
      <c r="Y464" s="68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1"/>
      <c r="M465" s="618" t="s">
        <v>39</v>
      </c>
      <c r="N465" s="619"/>
      <c r="O465" s="619"/>
      <c r="P465" s="619"/>
      <c r="Q465" s="619"/>
      <c r="R465" s="619"/>
      <c r="S465" s="620"/>
      <c r="T465" s="43" t="s">
        <v>0</v>
      </c>
      <c r="U465" s="44">
        <f>GrossWeightTotal+PalletQtyTotal*25</f>
        <v>48.155555555555551</v>
      </c>
      <c r="V465" s="44">
        <f>GrossWeightTotalR+PalletQtyTotalR*25</f>
        <v>50.007999999999996</v>
      </c>
      <c r="W465" s="43"/>
      <c r="X465" s="68"/>
      <c r="Y465" s="68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1"/>
      <c r="M466" s="618" t="s">
        <v>40</v>
      </c>
      <c r="N466" s="619"/>
      <c r="O466" s="619"/>
      <c r="P466" s="619"/>
      <c r="Q466" s="619"/>
      <c r="R466" s="619"/>
      <c r="S466" s="620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11.111111111111111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12</v>
      </c>
      <c r="W466" s="43"/>
      <c r="X466" s="68"/>
      <c r="Y466" s="68"/>
    </row>
    <row r="467" spans="1:28" ht="14.2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1"/>
      <c r="M467" s="618" t="s">
        <v>41</v>
      </c>
      <c r="N467" s="619"/>
      <c r="O467" s="619"/>
      <c r="P467" s="619"/>
      <c r="Q467" s="619"/>
      <c r="R467" s="619"/>
      <c r="S467" s="620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9.0359999999999996E-2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622" t="s">
        <v>104</v>
      </c>
      <c r="D469" s="622" t="s">
        <v>104</v>
      </c>
      <c r="E469" s="622" t="s">
        <v>104</v>
      </c>
      <c r="F469" s="622" t="s">
        <v>104</v>
      </c>
      <c r="G469" s="622" t="s">
        <v>233</v>
      </c>
      <c r="H469" s="622" t="s">
        <v>233</v>
      </c>
      <c r="I469" s="622" t="s">
        <v>233</v>
      </c>
      <c r="J469" s="622" t="s">
        <v>233</v>
      </c>
      <c r="K469" s="622" t="s">
        <v>233</v>
      </c>
      <c r="L469" s="622" t="s">
        <v>233</v>
      </c>
      <c r="M469" s="622" t="s">
        <v>422</v>
      </c>
      <c r="N469" s="622" t="s">
        <v>422</v>
      </c>
      <c r="O469" s="622" t="s">
        <v>469</v>
      </c>
      <c r="P469" s="622" t="s">
        <v>469</v>
      </c>
      <c r="Q469" s="72" t="s">
        <v>547</v>
      </c>
      <c r="R469" s="622" t="s">
        <v>589</v>
      </c>
      <c r="S469" s="622" t="s">
        <v>589</v>
      </c>
      <c r="T469" s="1"/>
      <c r="Y469" s="61"/>
      <c r="AB469" s="1"/>
    </row>
    <row r="470" spans="1:28" ht="14.25" customHeight="1" thickTop="1" x14ac:dyDescent="0.2">
      <c r="A470" s="623" t="s">
        <v>10</v>
      </c>
      <c r="B470" s="622" t="s">
        <v>74</v>
      </c>
      <c r="C470" s="622" t="s">
        <v>105</v>
      </c>
      <c r="D470" s="622" t="s">
        <v>112</v>
      </c>
      <c r="E470" s="622" t="s">
        <v>104</v>
      </c>
      <c r="F470" s="622" t="s">
        <v>224</v>
      </c>
      <c r="G470" s="622" t="s">
        <v>234</v>
      </c>
      <c r="H470" s="622" t="s">
        <v>241</v>
      </c>
      <c r="I470" s="622" t="s">
        <v>258</v>
      </c>
      <c r="J470" s="622" t="s">
        <v>315</v>
      </c>
      <c r="K470" s="622" t="s">
        <v>391</v>
      </c>
      <c r="L470" s="622" t="s">
        <v>409</v>
      </c>
      <c r="M470" s="622" t="s">
        <v>423</v>
      </c>
      <c r="N470" s="622" t="s">
        <v>446</v>
      </c>
      <c r="O470" s="622" t="s">
        <v>470</v>
      </c>
      <c r="P470" s="622" t="s">
        <v>523</v>
      </c>
      <c r="Q470" s="622" t="s">
        <v>547</v>
      </c>
      <c r="R470" s="622" t="s">
        <v>590</v>
      </c>
      <c r="S470" s="622" t="s">
        <v>605</v>
      </c>
      <c r="T470" s="1"/>
      <c r="Y470" s="61"/>
      <c r="AB470" s="1"/>
    </row>
    <row r="471" spans="1:28" ht="13.5" thickBot="1" x14ac:dyDescent="0.25">
      <c r="A471" s="624"/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21.6</v>
      </c>
      <c r="C472" s="53">
        <f>IFERROR(V46*1,"0")+IFERROR(V47*1,"0")</f>
        <v>0</v>
      </c>
      <c r="D472" s="53">
        <f>IFERROR(V52*1,"0")+IFERROR(V53*1,"0")+IFERROR(V54*1,"0")</f>
        <v>0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53">
        <f>IFERROR(V119*1,"0")+IFERROR(V120*1,"0")+IFERROR(V121*1,"0")+IFERROR(V122*1,"0")</f>
        <v>0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0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53">
        <f>IFERROR(V248*1,"0")+IFERROR(V249*1,"0")+IFERROR(V250*1,"0")+IFERROR(V251*1,"0")+IFERROR(V252*1,"0")+IFERROR(V253*1,"0")+IFERROR(V254*1,"0")+IFERROR(V258*1,"0")+IFERROR(V259*1,"0")</f>
        <v>0</v>
      </c>
      <c r="L472" s="53">
        <f>IFERROR(V264*1,"0")+IFERROR(V268*1,"0")+IFERROR(V269*1,"0")+IFERROR(V270*1,"0")+IFERROR(V274*1,"0")+IFERROR(V278*1,"0")</f>
        <v>0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0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0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