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U460" i="1"/>
  <c r="V459" i="1"/>
  <c r="M459" i="1"/>
  <c r="U457" i="1"/>
  <c r="U456" i="1"/>
  <c r="V455" i="1"/>
  <c r="V456" i="1" s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V370" i="1"/>
  <c r="U370" i="1"/>
  <c r="U369" i="1"/>
  <c r="W368" i="1"/>
  <c r="V368" i="1"/>
  <c r="M368" i="1"/>
  <c r="W367" i="1"/>
  <c r="V367" i="1"/>
  <c r="M367" i="1"/>
  <c r="V366" i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W355" i="1"/>
  <c r="W359" i="1" s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V336" i="1"/>
  <c r="U336" i="1"/>
  <c r="V335" i="1"/>
  <c r="W335" i="1" s="1"/>
  <c r="M335" i="1"/>
  <c r="V334" i="1"/>
  <c r="O472" i="1" s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W325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W286" i="1"/>
  <c r="V286" i="1"/>
  <c r="V293" i="1" s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U272" i="1"/>
  <c r="U271" i="1"/>
  <c r="V270" i="1"/>
  <c r="W270" i="1" s="1"/>
  <c r="M270" i="1"/>
  <c r="W269" i="1"/>
  <c r="V269" i="1"/>
  <c r="M269" i="1"/>
  <c r="W268" i="1"/>
  <c r="W271" i="1" s="1"/>
  <c r="V268" i="1"/>
  <c r="V272" i="1" s="1"/>
  <c r="M268" i="1"/>
  <c r="U266" i="1"/>
  <c r="U265" i="1"/>
  <c r="V264" i="1"/>
  <c r="M264" i="1"/>
  <c r="U261" i="1"/>
  <c r="U260" i="1"/>
  <c r="W259" i="1"/>
  <c r="V259" i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W251" i="1"/>
  <c r="V251" i="1"/>
  <c r="V250" i="1"/>
  <c r="W250" i="1" s="1"/>
  <c r="M250" i="1"/>
  <c r="W249" i="1"/>
  <c r="V249" i="1"/>
  <c r="M249" i="1"/>
  <c r="V248" i="1"/>
  <c r="M248" i="1"/>
  <c r="U245" i="1"/>
  <c r="U244" i="1"/>
  <c r="W243" i="1"/>
  <c r="V243" i="1"/>
  <c r="M243" i="1"/>
  <c r="V242" i="1"/>
  <c r="W242" i="1" s="1"/>
  <c r="M242" i="1"/>
  <c r="V241" i="1"/>
  <c r="M241" i="1"/>
  <c r="U239" i="1"/>
  <c r="U238" i="1"/>
  <c r="V237" i="1"/>
  <c r="W237" i="1" s="1"/>
  <c r="M237" i="1"/>
  <c r="W236" i="1"/>
  <c r="V236" i="1"/>
  <c r="V235" i="1"/>
  <c r="W235" i="1" s="1"/>
  <c r="W238" i="1" s="1"/>
  <c r="U233" i="1"/>
  <c r="U232" i="1"/>
  <c r="V231" i="1"/>
  <c r="W231" i="1" s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W214" i="1"/>
  <c r="V214" i="1"/>
  <c r="M214" i="1"/>
  <c r="V213" i="1"/>
  <c r="W213" i="1" s="1"/>
  <c r="M213" i="1"/>
  <c r="V212" i="1"/>
  <c r="W212" i="1" s="1"/>
  <c r="M212" i="1"/>
  <c r="U210" i="1"/>
  <c r="V209" i="1"/>
  <c r="U209" i="1"/>
  <c r="V208" i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V205" i="1" s="1"/>
  <c r="M192" i="1"/>
  <c r="V191" i="1"/>
  <c r="W191" i="1" s="1"/>
  <c r="M191" i="1"/>
  <c r="W190" i="1"/>
  <c r="V190" i="1"/>
  <c r="M190" i="1"/>
  <c r="U187" i="1"/>
  <c r="V186" i="1"/>
  <c r="U186" i="1"/>
  <c r="W185" i="1"/>
  <c r="V185" i="1"/>
  <c r="M185" i="1"/>
  <c r="V184" i="1"/>
  <c r="W184" i="1" s="1"/>
  <c r="W186" i="1" s="1"/>
  <c r="M184" i="1"/>
  <c r="U182" i="1"/>
  <c r="U181" i="1"/>
  <c r="W180" i="1"/>
  <c r="V180" i="1"/>
  <c r="M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W181" i="1" s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W154" i="1" s="1"/>
  <c r="M153" i="1"/>
  <c r="W152" i="1"/>
  <c r="V152" i="1"/>
  <c r="U150" i="1"/>
  <c r="U149" i="1"/>
  <c r="V148" i="1"/>
  <c r="W148" i="1" s="1"/>
  <c r="W149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W128" i="1"/>
  <c r="V128" i="1"/>
  <c r="M128" i="1"/>
  <c r="U124" i="1"/>
  <c r="U123" i="1"/>
  <c r="W122" i="1"/>
  <c r="V122" i="1"/>
  <c r="M122" i="1"/>
  <c r="W121" i="1"/>
  <c r="V121" i="1"/>
  <c r="M121" i="1"/>
  <c r="V120" i="1"/>
  <c r="W120" i="1" s="1"/>
  <c r="M120" i="1"/>
  <c r="V119" i="1"/>
  <c r="M119" i="1"/>
  <c r="U116" i="1"/>
  <c r="U115" i="1"/>
  <c r="V114" i="1"/>
  <c r="W114" i="1" s="1"/>
  <c r="W113" i="1"/>
  <c r="V113" i="1"/>
  <c r="M113" i="1"/>
  <c r="V112" i="1"/>
  <c r="W112" i="1" s="1"/>
  <c r="M112" i="1"/>
  <c r="V111" i="1"/>
  <c r="W111" i="1" s="1"/>
  <c r="M111" i="1"/>
  <c r="W110" i="1"/>
  <c r="V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8" i="1" s="1"/>
  <c r="W99" i="1"/>
  <c r="V99" i="1"/>
  <c r="V107" i="1" s="1"/>
  <c r="U97" i="1"/>
  <c r="U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V96" i="1" s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V79" i="1"/>
  <c r="W79" i="1" s="1"/>
  <c r="M79" i="1"/>
  <c r="W78" i="1"/>
  <c r="W84" i="1" s="1"/>
  <c r="V78" i="1"/>
  <c r="V84" i="1" s="1"/>
  <c r="U76" i="1"/>
  <c r="U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M60" i="1"/>
  <c r="W59" i="1"/>
  <c r="W75" i="1" s="1"/>
  <c r="V59" i="1"/>
  <c r="V76" i="1" s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2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3" i="1" s="1"/>
  <c r="M26" i="1"/>
  <c r="V24" i="1"/>
  <c r="U24" i="1"/>
  <c r="U462" i="1" s="1"/>
  <c r="V23" i="1"/>
  <c r="U23" i="1"/>
  <c r="U466" i="1" s="1"/>
  <c r="V22" i="1"/>
  <c r="M22" i="1"/>
  <c r="H10" i="1"/>
  <c r="A9" i="1"/>
  <c r="F10" i="1" s="1"/>
  <c r="D7" i="1"/>
  <c r="N6" i="1"/>
  <c r="M2" i="1"/>
  <c r="W96" i="1" l="1"/>
  <c r="W115" i="1"/>
  <c r="W131" i="1"/>
  <c r="H9" i="1"/>
  <c r="V32" i="1"/>
  <c r="V466" i="1" s="1"/>
  <c r="V116" i="1"/>
  <c r="W143" i="1"/>
  <c r="V144" i="1"/>
  <c r="V161" i="1"/>
  <c r="V181" i="1"/>
  <c r="V182" i="1"/>
  <c r="J472" i="1"/>
  <c r="W216" i="1"/>
  <c r="V217" i="1"/>
  <c r="V225" i="1"/>
  <c r="W232" i="1"/>
  <c r="V233" i="1"/>
  <c r="V271" i="1"/>
  <c r="W292" i="1"/>
  <c r="V369" i="1"/>
  <c r="W366" i="1"/>
  <c r="W369" i="1" s="1"/>
  <c r="W389" i="1"/>
  <c r="D472" i="1"/>
  <c r="J9" i="1"/>
  <c r="V115" i="1"/>
  <c r="V124" i="1"/>
  <c r="V239" i="1"/>
  <c r="K472" i="1"/>
  <c r="V256" i="1"/>
  <c r="V306" i="1"/>
  <c r="W304" i="1"/>
  <c r="W305" i="1" s="1"/>
  <c r="V313" i="1"/>
  <c r="V326" i="1"/>
  <c r="V352" i="1"/>
  <c r="V353" i="1"/>
  <c r="W339" i="1"/>
  <c r="W352" i="1" s="1"/>
  <c r="V389" i="1"/>
  <c r="W411" i="1"/>
  <c r="V412" i="1"/>
  <c r="V461" i="1"/>
  <c r="W459" i="1"/>
  <c r="W460" i="1" s="1"/>
  <c r="H472" i="1"/>
  <c r="A10" i="1"/>
  <c r="B472" i="1"/>
  <c r="V463" i="1"/>
  <c r="W35" i="1"/>
  <c r="W37" i="1" s="1"/>
  <c r="V38" i="1"/>
  <c r="V462" i="1" s="1"/>
  <c r="V42" i="1"/>
  <c r="V48" i="1"/>
  <c r="V56" i="1"/>
  <c r="V85" i="1"/>
  <c r="V97" i="1"/>
  <c r="W100" i="1"/>
  <c r="W107" i="1" s="1"/>
  <c r="F472" i="1"/>
  <c r="V123" i="1"/>
  <c r="V132" i="1"/>
  <c r="V143" i="1"/>
  <c r="I472" i="1"/>
  <c r="V150" i="1"/>
  <c r="W157" i="1"/>
  <c r="W161" i="1" s="1"/>
  <c r="V187" i="1"/>
  <c r="W192" i="1"/>
  <c r="W205" i="1" s="1"/>
  <c r="V210" i="1"/>
  <c r="W208" i="1"/>
  <c r="W209" i="1" s="1"/>
  <c r="V216" i="1"/>
  <c r="V226" i="1"/>
  <c r="V232" i="1"/>
  <c r="W248" i="1"/>
  <c r="W255" i="1" s="1"/>
  <c r="V255" i="1"/>
  <c r="V260" i="1"/>
  <c r="V261" i="1"/>
  <c r="W258" i="1"/>
  <c r="W260" i="1" s="1"/>
  <c r="V265" i="1"/>
  <c r="V266" i="1"/>
  <c r="V359" i="1"/>
  <c r="V364" i="1"/>
  <c r="W362" i="1"/>
  <c r="W363" i="1" s="1"/>
  <c r="V464" i="1"/>
  <c r="L472" i="1"/>
  <c r="F9" i="1"/>
  <c r="W22" i="1"/>
  <c r="W23" i="1" s="1"/>
  <c r="W26" i="1"/>
  <c r="W32" i="1" s="1"/>
  <c r="E472" i="1"/>
  <c r="V75" i="1"/>
  <c r="W119" i="1"/>
  <c r="W123" i="1" s="1"/>
  <c r="G472" i="1"/>
  <c r="V131" i="1"/>
  <c r="V149" i="1"/>
  <c r="V154" i="1"/>
  <c r="V155" i="1"/>
  <c r="V238" i="1"/>
  <c r="V244" i="1"/>
  <c r="W264" i="1"/>
  <c r="W265" i="1" s="1"/>
  <c r="V292" i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S472" i="1"/>
  <c r="V457" i="1"/>
  <c r="W455" i="1"/>
  <c r="W456" i="1" s="1"/>
  <c r="V460" i="1"/>
  <c r="P472" i="1"/>
  <c r="V245" i="1"/>
  <c r="M472" i="1"/>
  <c r="Q472" i="1"/>
  <c r="V206" i="1"/>
  <c r="W219" i="1"/>
  <c r="W225" i="1" s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W467" i="1" l="1"/>
  <c r="V465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<sst xmlns="http://schemas.openxmlformats.org/spreadsheetml/2006/main" count="1664" uniqueCount="628">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</sst>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45193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0.54166666666666663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500</v>
      </c>
      <c r="V119" s="305">
        <f>IFERROR(IF(U119="",0,CEILING((U119/$H119),1)*$H119),"")</f>
        <v>502.2</v>
      </c>
      <c r="W119" s="37">
        <f>IFERROR(IF(V119=0,"",ROUNDUP(V119/H119,0)*0.02175),"")</f>
        <v>1.3484999999999998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61.728395061728399</v>
      </c>
      <c r="V123" s="306">
        <f>IFERROR(V119/H119,"0")+IFERROR(V120/H120,"0")+IFERROR(V121/H121,"0")+IFERROR(V122/H122,"0")</f>
        <v>62</v>
      </c>
      <c r="W123" s="306">
        <f>IFERROR(IF(W119="",0,W119),"0")+IFERROR(IF(W120="",0,W120),"0")+IFERROR(IF(W121="",0,W121),"0")+IFERROR(IF(W122="",0,W122),"0")</f>
        <v>1.3484999999999998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500</v>
      </c>
      <c r="V124" s="306">
        <f>IFERROR(SUM(V119:V122),"0")</f>
        <v>502.2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80</v>
      </c>
      <c r="V213" s="305">
        <f>IFERROR(IF(U213="",0,CEILING((U213/$H213),1)*$H213),"")</f>
        <v>84</v>
      </c>
      <c r="W213" s="37">
        <f>IFERROR(IF(V213=0,"",ROUNDUP(V213/H213,0)*0.00753),"")</f>
        <v>0.15060000000000001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19.047619047619047</v>
      </c>
      <c r="V216" s="306">
        <f>IFERROR(V212/H212,"0")+IFERROR(V213/H213,"0")+IFERROR(V214/H214,"0")+IFERROR(V215/H215,"0")</f>
        <v>20</v>
      </c>
      <c r="W216" s="306">
        <f>IFERROR(IF(W212="",0,W212),"0")+IFERROR(IF(W213="",0,W213),"0")+IFERROR(IF(W214="",0,W214),"0")+IFERROR(IF(W215="",0,W215),"0")</f>
        <v>0.15060000000000001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80</v>
      </c>
      <c r="V217" s="306">
        <f>IFERROR(SUM(V212:V215),"0")</f>
        <v>84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1900</v>
      </c>
      <c r="V285" s="305">
        <f t="shared" si="14"/>
        <v>1905</v>
      </c>
      <c r="W285" s="37">
        <f>IFERROR(IF(V285=0,"",ROUNDUP(V285/H285,0)*0.02175),"")</f>
        <v>2.7622499999999999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1500</v>
      </c>
      <c r="V287" s="305">
        <f t="shared" si="14"/>
        <v>1500</v>
      </c>
      <c r="W287" s="37">
        <f>IFERROR(IF(V287=0,"",ROUNDUP(V287/H287,0)*0.02039),"")</f>
        <v>2.0389999999999997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226.66666666666669</v>
      </c>
      <c r="V292" s="306">
        <f>IFERROR(V284/H284,"0")+IFERROR(V285/H285,"0")+IFERROR(V286/H286,"0")+IFERROR(V287/H287,"0")+IFERROR(V288/H288,"0")+IFERROR(V289/H289,"0")+IFERROR(V290/H290,"0")+IFERROR(V291/H291,"0")</f>
        <v>227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4.8012499999999996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3400</v>
      </c>
      <c r="V293" s="306">
        <f>IFERROR(SUM(V284:V291),"0")</f>
        <v>3405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1000</v>
      </c>
      <c r="V321" s="305">
        <f>IFERROR(IF(U321="",0,CEILING((U321/$H321),1)*$H321),"")</f>
        <v>1006.1999999999999</v>
      </c>
      <c r="W321" s="37">
        <f>IFERROR(IF(V321=0,"",ROUNDUP(V321/H321,0)*0.02175),"")</f>
        <v>2.8057499999999997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128.2051282051282</v>
      </c>
      <c r="V325" s="306">
        <f>IFERROR(V321/H321,"0")+IFERROR(V322/H322,"0")+IFERROR(V323/H323,"0")+IFERROR(V324/H324,"0")</f>
        <v>129</v>
      </c>
      <c r="W325" s="306">
        <f>IFERROR(IF(W321="",0,W321),"0")+IFERROR(IF(W322="",0,W322),"0")+IFERROR(IF(W323="",0,W323),"0")+IFERROR(IF(W324="",0,W324),"0")</f>
        <v>2.8057499999999997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1000</v>
      </c>
      <c r="V326" s="306">
        <f>IFERROR(SUM(V321:V324),"0")</f>
        <v>1006.1999999999999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1500</v>
      </c>
      <c r="V414" s="305">
        <f>IFERROR(IF(U414="",0,CEILING((U414/$H414),1)*$H414),"")</f>
        <v>1504.8000000000002</v>
      </c>
      <c r="W414" s="37">
        <f>IFERROR(IF(V414=0,"",ROUNDUP(V414/H414,0)*0.01196),"")</f>
        <v>3.4085999999999999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284.09090909090907</v>
      </c>
      <c r="V416" s="306">
        <f>IFERROR(V414/H414,"0")+IFERROR(V415/H415,"0")</f>
        <v>285</v>
      </c>
      <c r="W416" s="306">
        <f>IFERROR(IF(W414="",0,W414),"0")+IFERROR(IF(W415="",0,W415),"0")</f>
        <v>3.4085999999999999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1500</v>
      </c>
      <c r="V417" s="306">
        <f>IFERROR(SUM(V414:V415),"0")</f>
        <v>1504.8000000000002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6480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6502.2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6802.7772449772447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6826.3119999999999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11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12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7077.7772449772447</v>
      </c>
      <c r="V465" s="306">
        <f>GrossWeightTotalR+PalletQtyTotalR*25</f>
        <v>7126.3119999999999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719.73871807205137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723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12.514699999999999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502.2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84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3405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1006.1999999999999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1504.8000000000002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2023-09-22T10:44:08Z</dcterms:modified>
</cp:coreProperties>
</file>