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2" i="1"/>
  <c r="U241" i="1"/>
  <c r="W240" i="1"/>
  <c r="W241" i="1" s="1"/>
  <c r="V240" i="1"/>
  <c r="V241" i="1" s="1"/>
  <c r="M240" i="1"/>
  <c r="U237" i="1"/>
  <c r="U236" i="1"/>
  <c r="W235" i="1"/>
  <c r="W236" i="1" s="1"/>
  <c r="V235" i="1"/>
  <c r="V236" i="1" s="1"/>
  <c r="M235" i="1"/>
  <c r="U231" i="1"/>
  <c r="U230" i="1"/>
  <c r="W229" i="1"/>
  <c r="W230" i="1" s="1"/>
  <c r="V229" i="1"/>
  <c r="V230" i="1" s="1"/>
  <c r="M229" i="1"/>
  <c r="U225" i="1"/>
  <c r="U224" i="1"/>
  <c r="W223" i="1"/>
  <c r="V223" i="1"/>
  <c r="M223" i="1"/>
  <c r="W222" i="1"/>
  <c r="V222" i="1"/>
  <c r="M222" i="1"/>
  <c r="U219" i="1"/>
  <c r="U218" i="1"/>
  <c r="W217" i="1"/>
  <c r="W218" i="1" s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M210" i="1"/>
  <c r="W209" i="1"/>
  <c r="V209" i="1"/>
  <c r="M209" i="1"/>
  <c r="U206" i="1"/>
  <c r="U205" i="1"/>
  <c r="W204" i="1"/>
  <c r="W205" i="1" s="1"/>
  <c r="V204" i="1"/>
  <c r="V206" i="1" s="1"/>
  <c r="M204" i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M193" i="1"/>
  <c r="U190" i="1"/>
  <c r="U189" i="1"/>
  <c r="W188" i="1"/>
  <c r="V188" i="1"/>
  <c r="M188" i="1"/>
  <c r="W187" i="1"/>
  <c r="V187" i="1"/>
  <c r="M187" i="1"/>
  <c r="U183" i="1"/>
  <c r="U182" i="1"/>
  <c r="W181" i="1"/>
  <c r="V181" i="1"/>
  <c r="M181" i="1"/>
  <c r="W180" i="1"/>
  <c r="V180" i="1"/>
  <c r="M180" i="1"/>
  <c r="U178" i="1"/>
  <c r="U177" i="1"/>
  <c r="W176" i="1"/>
  <c r="V176" i="1"/>
  <c r="M176" i="1"/>
  <c r="W175" i="1"/>
  <c r="V175" i="1"/>
  <c r="M175" i="1"/>
  <c r="W174" i="1"/>
  <c r="V174" i="1"/>
  <c r="M174" i="1"/>
  <c r="W173" i="1"/>
  <c r="V173" i="1"/>
  <c r="M173" i="1"/>
  <c r="U170" i="1"/>
  <c r="U169" i="1"/>
  <c r="W168" i="1"/>
  <c r="W169" i="1" s="1"/>
  <c r="V168" i="1"/>
  <c r="V170" i="1" s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M154" i="1"/>
  <c r="U152" i="1"/>
  <c r="U151" i="1"/>
  <c r="W150" i="1"/>
  <c r="V150" i="1"/>
  <c r="W149" i="1"/>
  <c r="V149" i="1"/>
  <c r="M149" i="1"/>
  <c r="W148" i="1"/>
  <c r="V148" i="1"/>
  <c r="M148" i="1"/>
  <c r="W147" i="1"/>
  <c r="V147" i="1"/>
  <c r="M147" i="1"/>
  <c r="U145" i="1"/>
  <c r="U144" i="1"/>
  <c r="W143" i="1"/>
  <c r="W144" i="1" s="1"/>
  <c r="V143" i="1"/>
  <c r="V145" i="1" s="1"/>
  <c r="M143" i="1"/>
  <c r="U141" i="1"/>
  <c r="U140" i="1"/>
  <c r="W139" i="1"/>
  <c r="W140" i="1" s="1"/>
  <c r="V139" i="1"/>
  <c r="V141" i="1" s="1"/>
  <c r="M139" i="1"/>
  <c r="U135" i="1"/>
  <c r="U134" i="1"/>
  <c r="W133" i="1"/>
  <c r="W134" i="1" s="1"/>
  <c r="V133" i="1"/>
  <c r="V135" i="1" s="1"/>
  <c r="M133" i="1"/>
  <c r="U130" i="1"/>
  <c r="U129" i="1"/>
  <c r="W128" i="1"/>
  <c r="V128" i="1"/>
  <c r="M128" i="1"/>
  <c r="W127" i="1"/>
  <c r="V127" i="1"/>
  <c r="M127" i="1"/>
  <c r="U124" i="1"/>
  <c r="U123" i="1"/>
  <c r="W122" i="1"/>
  <c r="W123" i="1" s="1"/>
  <c r="V122" i="1"/>
  <c r="V123" i="1" s="1"/>
  <c r="M122" i="1"/>
  <c r="U119" i="1"/>
  <c r="U118" i="1"/>
  <c r="W117" i="1"/>
  <c r="V117" i="1"/>
  <c r="M117" i="1"/>
  <c r="W116" i="1"/>
  <c r="V116" i="1"/>
  <c r="M116" i="1"/>
  <c r="W115" i="1"/>
  <c r="V115" i="1"/>
  <c r="W114" i="1"/>
  <c r="V114" i="1"/>
  <c r="M114" i="1"/>
  <c r="U111" i="1"/>
  <c r="U110" i="1"/>
  <c r="W109" i="1"/>
  <c r="W110" i="1" s="1"/>
  <c r="V109" i="1"/>
  <c r="V110" i="1" s="1"/>
  <c r="M109" i="1"/>
  <c r="U106" i="1"/>
  <c r="U105" i="1"/>
  <c r="W104" i="1"/>
  <c r="V104" i="1"/>
  <c r="M104" i="1"/>
  <c r="W103" i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100" i="1" s="1"/>
  <c r="U92" i="1"/>
  <c r="U91" i="1"/>
  <c r="W90" i="1"/>
  <c r="V90" i="1"/>
  <c r="M90" i="1"/>
  <c r="W89" i="1"/>
  <c r="V89" i="1"/>
  <c r="M89" i="1"/>
  <c r="W88" i="1"/>
  <c r="V88" i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U75" i="1"/>
  <c r="U74" i="1"/>
  <c r="W73" i="1"/>
  <c r="V73" i="1"/>
  <c r="M73" i="1"/>
  <c r="W72" i="1"/>
  <c r="V72" i="1"/>
  <c r="M72" i="1"/>
  <c r="U69" i="1"/>
  <c r="U68" i="1"/>
  <c r="W67" i="1"/>
  <c r="W68" i="1" s="1"/>
  <c r="V67" i="1"/>
  <c r="V68" i="1" s="1"/>
  <c r="M67" i="1"/>
  <c r="U64" i="1"/>
  <c r="U63" i="1"/>
  <c r="W62" i="1"/>
  <c r="V62" i="1"/>
  <c r="W61" i="1"/>
  <c r="V61" i="1"/>
  <c r="W60" i="1"/>
  <c r="W63" i="1" s="1"/>
  <c r="V60" i="1"/>
  <c r="V63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V50" i="1"/>
  <c r="M50" i="1"/>
  <c r="U47" i="1"/>
  <c r="U46" i="1"/>
  <c r="W45" i="1"/>
  <c r="V45" i="1"/>
  <c r="M45" i="1"/>
  <c r="W44" i="1"/>
  <c r="V44" i="1"/>
  <c r="M44" i="1"/>
  <c r="U41" i="1"/>
  <c r="U40" i="1"/>
  <c r="W39" i="1"/>
  <c r="V39" i="1"/>
  <c r="M39" i="1"/>
  <c r="W38" i="1"/>
  <c r="V38" i="1"/>
  <c r="M38" i="1"/>
  <c r="W37" i="1"/>
  <c r="V37" i="1"/>
  <c r="W36" i="1"/>
  <c r="V36" i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V28" i="1"/>
  <c r="M28" i="1"/>
  <c r="U24" i="1"/>
  <c r="U23" i="1"/>
  <c r="W22" i="1"/>
  <c r="W23" i="1" s="1"/>
  <c r="V22" i="1"/>
  <c r="V24" i="1" s="1"/>
  <c r="M22" i="1"/>
  <c r="H10" i="1"/>
  <c r="A9" i="1"/>
  <c r="D7" i="1"/>
  <c r="N6" i="1"/>
  <c r="M2" i="1"/>
  <c r="W84" i="1" l="1"/>
  <c r="V85" i="1"/>
  <c r="W91" i="1"/>
  <c r="V105" i="1"/>
  <c r="W129" i="1"/>
  <c r="V134" i="1"/>
  <c r="V140" i="1"/>
  <c r="V144" i="1"/>
  <c r="W151" i="1"/>
  <c r="V151" i="1"/>
  <c r="V165" i="1"/>
  <c r="V169" i="1"/>
  <c r="W177" i="1"/>
  <c r="V178" i="1"/>
  <c r="W182" i="1"/>
  <c r="V190" i="1"/>
  <c r="V33" i="1"/>
  <c r="W46" i="1"/>
  <c r="V47" i="1"/>
  <c r="W56" i="1"/>
  <c r="V57" i="1"/>
  <c r="V118" i="1"/>
  <c r="W118" i="1"/>
  <c r="V213" i="1"/>
  <c r="V218" i="1"/>
  <c r="W224" i="1"/>
  <c r="V225" i="1"/>
  <c r="W189" i="1"/>
  <c r="U246" i="1"/>
  <c r="U243" i="1"/>
  <c r="W40" i="1"/>
  <c r="V40" i="1"/>
  <c r="V56" i="1"/>
  <c r="V69" i="1"/>
  <c r="V75" i="1"/>
  <c r="V99" i="1"/>
  <c r="W105" i="1"/>
  <c r="V106" i="1"/>
  <c r="V130" i="1"/>
  <c r="V152" i="1"/>
  <c r="W164" i="1"/>
  <c r="V164" i="1"/>
  <c r="V177" i="1"/>
  <c r="V183" i="1"/>
  <c r="V189" i="1"/>
  <c r="V199" i="1"/>
  <c r="V205" i="1"/>
  <c r="W213" i="1"/>
  <c r="V214" i="1"/>
  <c r="V224" i="1"/>
  <c r="F10" i="1"/>
  <c r="J9" i="1"/>
  <c r="F9" i="1"/>
  <c r="A10" i="1"/>
  <c r="V32" i="1"/>
  <c r="V74" i="1"/>
  <c r="H9" i="1"/>
  <c r="V23" i="1"/>
  <c r="V245" i="1"/>
  <c r="V244" i="1"/>
  <c r="U247" i="1"/>
  <c r="W32" i="1"/>
  <c r="V41" i="1"/>
  <c r="V46" i="1"/>
  <c r="V64" i="1"/>
  <c r="W74" i="1"/>
  <c r="V84" i="1"/>
  <c r="V91" i="1"/>
  <c r="V92" i="1"/>
  <c r="V111" i="1"/>
  <c r="V119" i="1"/>
  <c r="V124" i="1"/>
  <c r="V129" i="1"/>
  <c r="V182" i="1"/>
  <c r="V195" i="1"/>
  <c r="V231" i="1"/>
  <c r="V237" i="1"/>
  <c r="V242" i="1"/>
  <c r="V243" i="1" l="1"/>
  <c r="W248" i="1"/>
  <c r="V246" i="1"/>
  <c r="V247" i="1"/>
  <c r="B256" i="1" s="1"/>
  <c r="C256" i="1"/>
  <c r="A256" i="1" l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<sst xmlns="http://schemas.openxmlformats.org/spreadsheetml/2006/main" count="782" uniqueCount="322">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</sst>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45194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48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48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0.375</v>
      </c>
      <c r="O8" s="171"/>
      <c r="Q8" s="162"/>
      <c r="R8" s="173"/>
      <c r="S8" s="182"/>
      <c r="T8" s="183"/>
      <c r="Y8" s="52"/>
      <c r="Z8" s="52"/>
      <c r="AA8" s="52"/>
    </row>
    <row r="9" spans="1:28" s="148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48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49" t="s">
        <v>56</v>
      </c>
      <c r="S18" s="149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50"/>
      <c r="Y20" s="150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50"/>
      <c r="Y26" s="150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50"/>
      <c r="Y34" s="150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50"/>
      <c r="Y42" s="150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50"/>
      <c r="Y48" s="150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1</v>
      </c>
      <c r="V52" s="155">
        <f t="shared" si="0"/>
        <v>1</v>
      </c>
      <c r="W52" s="37">
        <f t="shared" si="1"/>
        <v>1.55E-2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22</v>
      </c>
      <c r="V53" s="155">
        <f t="shared" si="0"/>
        <v>22</v>
      </c>
      <c r="W53" s="37">
        <f t="shared" si="1"/>
        <v>0.34099999999999997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23</v>
      </c>
      <c r="V56" s="156">
        <f>IFERROR(SUM(V50:V55),"0")</f>
        <v>23</v>
      </c>
      <c r="W56" s="156">
        <f>IFERROR(IF(W50="",0,W50),"0")+IFERROR(IF(W51="",0,W51),"0")+IFERROR(IF(W52="",0,W52),"0")+IFERROR(IF(W53="",0,W53),"0")+IFERROR(IF(W54="",0,W54),"0")+IFERROR(IF(W55="",0,W55),"0")</f>
        <v>0.35649999999999998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165.28</v>
      </c>
      <c r="V57" s="156">
        <f>IFERROR(SUMPRODUCT(V50:V55*H50:H55),"0")</f>
        <v>165.28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50"/>
      <c r="Y58" s="150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31</v>
      </c>
      <c r="V62" s="155">
        <f>IFERROR(IF(U62="","",U62),"")</f>
        <v>31</v>
      </c>
      <c r="W62" s="37">
        <f>IFERROR(IF(U62="","",U62*0.00866),"")</f>
        <v>0.26845999999999998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31</v>
      </c>
      <c r="V63" s="156">
        <f>IFERROR(SUM(V60:V62),"0")</f>
        <v>31</v>
      </c>
      <c r="W63" s="156">
        <f>IFERROR(IF(W60="",0,W60),"0")+IFERROR(IF(W61="",0,W61),"0")+IFERROR(IF(W62="",0,W62),"0")</f>
        <v>0.26845999999999998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155</v>
      </c>
      <c r="V64" s="156">
        <f>IFERROR(SUMPRODUCT(V60:V62*H60:H62),"0")</f>
        <v>155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50"/>
      <c r="Y65" s="150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50"/>
      <c r="Y70" s="150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50"/>
      <c r="Y76" s="150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8</v>
      </c>
      <c r="V79" s="155">
        <f t="shared" si="2"/>
        <v>8</v>
      </c>
      <c r="W79" s="37">
        <f t="shared" si="3"/>
        <v>0.14304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4</v>
      </c>
      <c r="V80" s="155">
        <f t="shared" si="2"/>
        <v>4</v>
      </c>
      <c r="W80" s="37">
        <f t="shared" si="3"/>
        <v>7.152E-2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3</v>
      </c>
      <c r="V83" s="155">
        <f t="shared" si="2"/>
        <v>3</v>
      </c>
      <c r="W83" s="37">
        <f t="shared" si="3"/>
        <v>5.364E-2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15</v>
      </c>
      <c r="V84" s="156">
        <f>IFERROR(SUM(V78:V83),"0")</f>
        <v>15</v>
      </c>
      <c r="W84" s="156">
        <f>IFERROR(IF(W78="",0,W78),"0")+IFERROR(IF(W79="",0,W79),"0")+IFERROR(IF(W80="",0,W80),"0")+IFERROR(IF(W81="",0,W81),"0")+IFERROR(IF(W82="",0,W82),"0")+IFERROR(IF(W83="",0,W83),"0")</f>
        <v>0.26819999999999999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54</v>
      </c>
      <c r="V85" s="156">
        <f>IFERROR(SUMPRODUCT(V78:V83*H78:H83),"0")</f>
        <v>54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50"/>
      <c r="Y86" s="150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50"/>
      <c r="Y93" s="150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1</v>
      </c>
      <c r="V95" s="155">
        <f>IFERROR(IF(U95="","",U95),"")</f>
        <v>1</v>
      </c>
      <c r="W95" s="37">
        <f>IFERROR(IF(U95="","",U95*0.0155),"")</f>
        <v>1.55E-2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1</v>
      </c>
      <c r="V99" s="156">
        <f>IFERROR(SUM(V95:V98),"0")</f>
        <v>1</v>
      </c>
      <c r="W99" s="156">
        <f>IFERROR(IF(W95="",0,W95),"0")+IFERROR(IF(W96="",0,W96),"0")+IFERROR(IF(W97="",0,W97),"0")+IFERROR(IF(W98="",0,W98),"0")</f>
        <v>1.55E-2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6.88</v>
      </c>
      <c r="V100" s="156">
        <f>IFERROR(SUMPRODUCT(V95:V98*H95:H98),"0")</f>
        <v>6.88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50"/>
      <c r="Y101" s="150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50"/>
      <c r="Y107" s="150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50"/>
      <c r="Y112" s="150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4</v>
      </c>
      <c r="V116" s="155">
        <f>IFERROR(IF(U116="","",U116),"")</f>
        <v>4</v>
      </c>
      <c r="W116" s="37">
        <f>IFERROR(IF(U116="","",U116*0.01788),"")</f>
        <v>7.152E-2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1</v>
      </c>
      <c r="V117" s="155">
        <f>IFERROR(IF(U117="","",U117),"")</f>
        <v>1</v>
      </c>
      <c r="W117" s="37">
        <f>IFERROR(IF(U117="","",U117*0.01788),"")</f>
        <v>1.788E-2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5</v>
      </c>
      <c r="V118" s="156">
        <f>IFERROR(SUM(V114:V117),"0")</f>
        <v>5</v>
      </c>
      <c r="W118" s="156">
        <f>IFERROR(IF(W114="",0,W114),"0")+IFERROR(IF(W115="",0,W115),"0")+IFERROR(IF(W116="",0,W116),"0")+IFERROR(IF(W117="",0,W117),"0")</f>
        <v>8.9400000000000007E-2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15</v>
      </c>
      <c r="V119" s="156">
        <f>IFERROR(SUMPRODUCT(V114:V117*H114:H117),"0")</f>
        <v>15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50"/>
      <c r="Y120" s="150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50"/>
      <c r="Y125" s="150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50"/>
      <c r="Y131" s="150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50"/>
      <c r="Y137" s="150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21</v>
      </c>
      <c r="V139" s="155">
        <f>IFERROR(IF(U139="","",U139),"")</f>
        <v>21</v>
      </c>
      <c r="W139" s="37">
        <f>IFERROR(IF(U139="","",U139*0.00502),"")</f>
        <v>0.10542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21</v>
      </c>
      <c r="V140" s="156">
        <f>IFERROR(SUM(V139:V139),"0")</f>
        <v>21</v>
      </c>
      <c r="W140" s="156">
        <f>IFERROR(IF(W139="",0,W139),"0")</f>
        <v>0.10542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37.800000000000004</v>
      </c>
      <c r="V141" s="156">
        <f>IFERROR(SUMPRODUCT(V139:V139*H139:H139),"0")</f>
        <v>37.800000000000004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62</v>
      </c>
      <c r="V143" s="155">
        <f>IFERROR(IF(U143="","",U143),"")</f>
        <v>62</v>
      </c>
      <c r="W143" s="37">
        <f>IFERROR(IF(U143="","",U143*0.0155),"")</f>
        <v>0.96099999999999997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62</v>
      </c>
      <c r="V144" s="156">
        <f>IFERROR(SUM(V143:V143),"0")</f>
        <v>62</v>
      </c>
      <c r="W144" s="156">
        <f>IFERROR(IF(W143="",0,W143),"0")</f>
        <v>0.96099999999999997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372</v>
      </c>
      <c r="V145" s="156">
        <f>IFERROR(SUMPRODUCT(V143:V143*H143:H143),"0")</f>
        <v>372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11</v>
      </c>
      <c r="V147" s="155">
        <f>IFERROR(IF(U147="","",U147),"")</f>
        <v>11</v>
      </c>
      <c r="W147" s="37">
        <f>IFERROR(IF(U147="","",U147*0.00936),"")</f>
        <v>0.10296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11</v>
      </c>
      <c r="V151" s="156">
        <f>IFERROR(SUM(V147:V150),"0")</f>
        <v>11</v>
      </c>
      <c r="W151" s="156">
        <f>IFERROR(IF(W147="",0,W147),"0")+IFERROR(IF(W148="",0,W148),"0")+IFERROR(IF(W149="",0,W149),"0")+IFERROR(IF(W150="",0,W150),"0")</f>
        <v>0.10296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29.700000000000003</v>
      </c>
      <c r="V152" s="156">
        <f>IFERROR(SUMPRODUCT(V147:V150*H147:H150),"0")</f>
        <v>29.700000000000003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44</v>
      </c>
      <c r="V155" s="155">
        <f t="shared" si="4"/>
        <v>44</v>
      </c>
      <c r="W155" s="37">
        <f t="shared" si="5"/>
        <v>0.41183999999999998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54</v>
      </c>
      <c r="V159" s="155">
        <f t="shared" si="4"/>
        <v>54</v>
      </c>
      <c r="W159" s="37">
        <f t="shared" si="5"/>
        <v>0.50544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98</v>
      </c>
      <c r="V164" s="156">
        <f>IFERROR(SUM(V154:V163),"0")</f>
        <v>98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0.91727999999999998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362.6</v>
      </c>
      <c r="V165" s="156">
        <f>IFERROR(SUMPRODUCT(V154:V163*H154:H163),"0")</f>
        <v>362.6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50"/>
      <c r="Y166" s="150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50"/>
      <c r="Y171" s="150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57</v>
      </c>
      <c r="V175" s="155">
        <f>IFERROR(IF(U175="","",U175),"")</f>
        <v>57</v>
      </c>
      <c r="W175" s="37">
        <f>IFERROR(IF(U175="","",U175*0.00866),"")</f>
        <v>0.49361999999999995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57</v>
      </c>
      <c r="V177" s="156">
        <f>IFERROR(SUM(V173:V176),"0")</f>
        <v>57</v>
      </c>
      <c r="W177" s="156">
        <f>IFERROR(IF(W173="",0,W173),"0")+IFERROR(IF(W174="",0,W174),"0")+IFERROR(IF(W175="",0,W175),"0")+IFERROR(IF(W176="",0,W176),"0")</f>
        <v>0.49361999999999995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285</v>
      </c>
      <c r="V178" s="156">
        <f>IFERROR(SUMPRODUCT(V173:V176*H173:H176),"0")</f>
        <v>285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50"/>
      <c r="Y185" s="150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14</v>
      </c>
      <c r="V187" s="155">
        <f>IFERROR(IF(U187="","",U187),"")</f>
        <v>14</v>
      </c>
      <c r="W187" s="37">
        <f>IFERROR(IF(U187="","",U187*0.01788),"")</f>
        <v>0.25031999999999999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8</v>
      </c>
      <c r="V188" s="155">
        <f>IFERROR(IF(U188="","",U188),"")</f>
        <v>8</v>
      </c>
      <c r="W188" s="37">
        <f>IFERROR(IF(U188="","",U188*0.01788),"")</f>
        <v>0.14304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22</v>
      </c>
      <c r="V189" s="156">
        <f>IFERROR(SUM(V187:V188),"0")</f>
        <v>22</v>
      </c>
      <c r="W189" s="156">
        <f>IFERROR(IF(W187="",0,W187),"0")+IFERROR(IF(W188="",0,W188),"0")</f>
        <v>0.39335999999999999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66</v>
      </c>
      <c r="V190" s="156">
        <f>IFERROR(SUMPRODUCT(V187:V188*H187:H188),"0")</f>
        <v>66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50"/>
      <c r="Y191" s="150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50"/>
      <c r="Y196" s="150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50"/>
      <c r="Y202" s="150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18</v>
      </c>
      <c r="V204" s="155">
        <f>IFERROR(IF(U204="","",U204),"")</f>
        <v>18</v>
      </c>
      <c r="W204" s="37">
        <f>IFERROR(IF(U204="","",U204*0.0155),"")</f>
        <v>0.27900000000000003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18</v>
      </c>
      <c r="V205" s="156">
        <f>IFERROR(SUM(V204:V204),"0")</f>
        <v>18</v>
      </c>
      <c r="W205" s="156">
        <f>IFERROR(IF(W204="",0,W204),"0")</f>
        <v>0.27900000000000003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100.8</v>
      </c>
      <c r="V206" s="156">
        <f>IFERROR(SUMPRODUCT(V204:V204*H204:H204),"0")</f>
        <v>100.8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50"/>
      <c r="Y207" s="150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6</v>
      </c>
      <c r="V210" s="155">
        <f>IFERROR(IF(U210="","",U210),"")</f>
        <v>6</v>
      </c>
      <c r="W210" s="37">
        <f>IFERROR(IF(U210="","",U210*0.0155),"")</f>
        <v>9.2999999999999999E-2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6</v>
      </c>
      <c r="V213" s="156">
        <f>IFERROR(SUM(V209:V212),"0")</f>
        <v>6</v>
      </c>
      <c r="W213" s="156">
        <f>IFERROR(IF(W209="",0,W209),"0")+IFERROR(IF(W210="",0,W210),"0")+IFERROR(IF(W211="",0,W211),"0")+IFERROR(IF(W212="",0,W212),"0")</f>
        <v>9.2999999999999999E-2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43.2</v>
      </c>
      <c r="V214" s="156">
        <f>IFERROR(SUMPRODUCT(V209:V212*H209:H212),"0")</f>
        <v>43.2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50"/>
      <c r="Y215" s="150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50"/>
      <c r="Y220" s="150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50"/>
      <c r="Y227" s="150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50"/>
      <c r="Y233" s="150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50"/>
      <c r="Y238" s="150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1693.2600000000002</v>
      </c>
      <c r="V243" s="156">
        <f>IFERROR(V24+V33+V41+V47+V57+V64+V69+V75+V85+V92+V100+V106+V111+V119+V124+V130+V135+V141+V145+V152+V165+V170+V178+V183+V190+V195+V200+V206+V214+V219+V225+V231+V237+V242,"0")</f>
        <v>1693.2600000000002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1789.1764000000001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1789.1764000000001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4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4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1889.1764000000001</v>
      </c>
      <c r="V246" s="156">
        <f>GrossWeightTotalR+PalletQtyTotalR*25</f>
        <v>1889.1764000000001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370</v>
      </c>
      <c r="V247" s="156">
        <f>IFERROR(V23+V32+V40+V46+V56+V63+V68+V74+V84+V91+V99+V105+V110+V118+V123+V129+V134+V140+V144+V151+V164+V169+V177+V182+V189+V194+V199+V205+V213+V218+V224+V230+V236+V241,"0")</f>
        <v>370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4.3437000000000001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52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165.28</v>
      </c>
      <c r="G253" s="47">
        <f>IFERROR(U60*H60,"0")+IFERROR(U61*H61,"0")+IFERROR(U62*H62,"0")</f>
        <v>155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54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6.88</v>
      </c>
      <c r="M253" s="47">
        <f>IFERROR(U103*H103,"0")+IFERROR(U104*H104,"0")</f>
        <v>0</v>
      </c>
      <c r="N253" s="47">
        <f>IFERROR(U109*H109,"0")</f>
        <v>0</v>
      </c>
      <c r="O253" s="47">
        <f>IFERROR(U114*H114,"0")+IFERROR(U115*H115,"0")+IFERROR(U116*H116,"0")+IFERROR(U117*H117,"0")</f>
        <v>15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802.09999999999991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285</v>
      </c>
      <c r="V253" s="47">
        <f>IFERROR(U187*H187,"0")+IFERROR(U188*H188,"0")</f>
        <v>66</v>
      </c>
      <c r="W253" s="47">
        <f>IFERROR(U193*H193,"0")</f>
        <v>0</v>
      </c>
      <c r="X253" s="47">
        <f>IFERROR(U198*H198,"0")</f>
        <v>0</v>
      </c>
      <c r="Y253" s="47">
        <f>IFERROR(U204*H204,"0")</f>
        <v>100.8</v>
      </c>
      <c r="Z253" s="47">
        <f>IFERROR(U209*H209,"0")+IFERROR(U210*H210,"0")+IFERROR(U211*H211,"0")+IFERROR(U212*H212,"0")</f>
        <v>43.2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756.16</v>
      </c>
      <c r="B256" s="61">
        <f>SUMPRODUCT(--(AZ:AZ="ПГП"),--(T:T="кор"),H:H,V:V)+SUMPRODUCT(--(AZ:AZ="ПГП"),--(T:T="кг"),V:V)</f>
        <v>937.09999999999991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2023-09-22T11:52:34Z</dcterms:modified>
</cp:coreProperties>
</file>