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7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1" l="1"/>
  <c r="U463" i="1"/>
  <c r="U461" i="1"/>
  <c r="U460" i="1"/>
  <c r="V459" i="1"/>
  <c r="M459" i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W442" i="1" s="1"/>
  <c r="V440" i="1"/>
  <c r="M440" i="1"/>
  <c r="U438" i="1"/>
  <c r="U437" i="1"/>
  <c r="W436" i="1"/>
  <c r="V436" i="1"/>
  <c r="M436" i="1"/>
  <c r="W435" i="1"/>
  <c r="W437" i="1" s="1"/>
  <c r="V435" i="1"/>
  <c r="V438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M414" i="1"/>
  <c r="U412" i="1"/>
  <c r="U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V398" i="1"/>
  <c r="U398" i="1"/>
  <c r="V397" i="1"/>
  <c r="U397" i="1"/>
  <c r="V396" i="1"/>
  <c r="W396" i="1" s="1"/>
  <c r="W397" i="1" s="1"/>
  <c r="M396" i="1"/>
  <c r="V394" i="1"/>
  <c r="U394" i="1"/>
  <c r="V393" i="1"/>
  <c r="U393" i="1"/>
  <c r="V392" i="1"/>
  <c r="W392" i="1" s="1"/>
  <c r="W393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W383" i="1"/>
  <c r="V383" i="1"/>
  <c r="M383" i="1"/>
  <c r="V382" i="1"/>
  <c r="W382" i="1" s="1"/>
  <c r="M382" i="1"/>
  <c r="U380" i="1"/>
  <c r="V379" i="1"/>
  <c r="U379" i="1"/>
  <c r="V378" i="1"/>
  <c r="W378" i="1" s="1"/>
  <c r="M378" i="1"/>
  <c r="V377" i="1"/>
  <c r="V380" i="1" s="1"/>
  <c r="M377" i="1"/>
  <c r="V374" i="1"/>
  <c r="U374" i="1"/>
  <c r="V373" i="1"/>
  <c r="U373" i="1"/>
  <c r="V372" i="1"/>
  <c r="W372" i="1" s="1"/>
  <c r="W373" i="1" s="1"/>
  <c r="U370" i="1"/>
  <c r="U369" i="1"/>
  <c r="W368" i="1"/>
  <c r="V368" i="1"/>
  <c r="M368" i="1"/>
  <c r="W367" i="1"/>
  <c r="V367" i="1"/>
  <c r="M367" i="1"/>
  <c r="V366" i="1"/>
  <c r="V370" i="1" s="1"/>
  <c r="M366" i="1"/>
  <c r="U364" i="1"/>
  <c r="V363" i="1"/>
  <c r="U363" i="1"/>
  <c r="V362" i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V360" i="1" s="1"/>
  <c r="M355" i="1"/>
  <c r="U353" i="1"/>
  <c r="U352" i="1"/>
  <c r="W351" i="1"/>
  <c r="V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W340" i="1"/>
  <c r="V340" i="1"/>
  <c r="M340" i="1"/>
  <c r="V339" i="1"/>
  <c r="M339" i="1"/>
  <c r="U337" i="1"/>
  <c r="V336" i="1"/>
  <c r="U336" i="1"/>
  <c r="V335" i="1"/>
  <c r="W335" i="1" s="1"/>
  <c r="M335" i="1"/>
  <c r="V334" i="1"/>
  <c r="M334" i="1"/>
  <c r="V330" i="1"/>
  <c r="U330" i="1"/>
  <c r="V329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W322" i="1"/>
  <c r="V322" i="1"/>
  <c r="M322" i="1"/>
  <c r="V321" i="1"/>
  <c r="W321" i="1" s="1"/>
  <c r="M321" i="1"/>
  <c r="U319" i="1"/>
  <c r="V318" i="1"/>
  <c r="U318" i="1"/>
  <c r="V317" i="1"/>
  <c r="W317" i="1" s="1"/>
  <c r="M317" i="1"/>
  <c r="V316" i="1"/>
  <c r="V319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V309" i="1"/>
  <c r="M309" i="1"/>
  <c r="U306" i="1"/>
  <c r="U305" i="1"/>
  <c r="V304" i="1"/>
  <c r="M304" i="1"/>
  <c r="U302" i="1"/>
  <c r="V301" i="1"/>
  <c r="U301" i="1"/>
  <c r="V300" i="1"/>
  <c r="M300" i="1"/>
  <c r="U298" i="1"/>
  <c r="U297" i="1"/>
  <c r="V296" i="1"/>
  <c r="W296" i="1" s="1"/>
  <c r="M296" i="1"/>
  <c r="V295" i="1"/>
  <c r="M295" i="1"/>
  <c r="U293" i="1"/>
  <c r="U292" i="1"/>
  <c r="V291" i="1"/>
  <c r="W291" i="1" s="1"/>
  <c r="M291" i="1"/>
  <c r="W290" i="1"/>
  <c r="V290" i="1"/>
  <c r="M290" i="1"/>
  <c r="W289" i="1"/>
  <c r="V289" i="1"/>
  <c r="V288" i="1"/>
  <c r="W288" i="1" s="1"/>
  <c r="M288" i="1"/>
  <c r="W287" i="1"/>
  <c r="V287" i="1"/>
  <c r="M287" i="1"/>
  <c r="V286" i="1"/>
  <c r="V293" i="1" s="1"/>
  <c r="M286" i="1"/>
  <c r="V285" i="1"/>
  <c r="W285" i="1" s="1"/>
  <c r="M285" i="1"/>
  <c r="V284" i="1"/>
  <c r="M284" i="1"/>
  <c r="U280" i="1"/>
  <c r="U279" i="1"/>
  <c r="V278" i="1"/>
  <c r="W278" i="1" s="1"/>
  <c r="W279" i="1" s="1"/>
  <c r="M278" i="1"/>
  <c r="U276" i="1"/>
  <c r="W275" i="1"/>
  <c r="U275" i="1"/>
  <c r="V274" i="1"/>
  <c r="W274" i="1" s="1"/>
  <c r="M274" i="1"/>
  <c r="U272" i="1"/>
  <c r="U271" i="1"/>
  <c r="V270" i="1"/>
  <c r="W270" i="1" s="1"/>
  <c r="M270" i="1"/>
  <c r="W269" i="1"/>
  <c r="V269" i="1"/>
  <c r="M269" i="1"/>
  <c r="V268" i="1"/>
  <c r="V272" i="1" s="1"/>
  <c r="M268" i="1"/>
  <c r="U266" i="1"/>
  <c r="U265" i="1"/>
  <c r="V264" i="1"/>
  <c r="V265" i="1" s="1"/>
  <c r="M264" i="1"/>
  <c r="U261" i="1"/>
  <c r="U260" i="1"/>
  <c r="W259" i="1"/>
  <c r="V259" i="1"/>
  <c r="M259" i="1"/>
  <c r="W258" i="1"/>
  <c r="W260" i="1" s="1"/>
  <c r="V258" i="1"/>
  <c r="V260" i="1" s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V251" i="1"/>
  <c r="W251" i="1" s="1"/>
  <c r="V250" i="1"/>
  <c r="W250" i="1" s="1"/>
  <c r="M250" i="1"/>
  <c r="W249" i="1"/>
  <c r="V249" i="1"/>
  <c r="M249" i="1"/>
  <c r="V248" i="1"/>
  <c r="W248" i="1" s="1"/>
  <c r="M248" i="1"/>
  <c r="U245" i="1"/>
  <c r="U244" i="1"/>
  <c r="W243" i="1"/>
  <c r="V243" i="1"/>
  <c r="M243" i="1"/>
  <c r="W242" i="1"/>
  <c r="V242" i="1"/>
  <c r="M242" i="1"/>
  <c r="V241" i="1"/>
  <c r="M241" i="1"/>
  <c r="U239" i="1"/>
  <c r="V238" i="1"/>
  <c r="U238" i="1"/>
  <c r="V237" i="1"/>
  <c r="W237" i="1" s="1"/>
  <c r="M237" i="1"/>
  <c r="W236" i="1"/>
  <c r="V236" i="1"/>
  <c r="V235" i="1"/>
  <c r="V239" i="1" s="1"/>
  <c r="V233" i="1"/>
  <c r="U233" i="1"/>
  <c r="U232" i="1"/>
  <c r="V231" i="1"/>
  <c r="W231" i="1" s="1"/>
  <c r="M231" i="1"/>
  <c r="W230" i="1"/>
  <c r="V230" i="1"/>
  <c r="M230" i="1"/>
  <c r="V229" i="1"/>
  <c r="W229" i="1" s="1"/>
  <c r="M229" i="1"/>
  <c r="W228" i="1"/>
  <c r="W232" i="1" s="1"/>
  <c r="V228" i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W221" i="1"/>
  <c r="V221" i="1"/>
  <c r="M221" i="1"/>
  <c r="V220" i="1"/>
  <c r="W220" i="1" s="1"/>
  <c r="M220" i="1"/>
  <c r="V219" i="1"/>
  <c r="M219" i="1"/>
  <c r="V217" i="1"/>
  <c r="U217" i="1"/>
  <c r="U216" i="1"/>
  <c r="V215" i="1"/>
  <c r="W215" i="1" s="1"/>
  <c r="M215" i="1"/>
  <c r="W214" i="1"/>
  <c r="V214" i="1"/>
  <c r="M214" i="1"/>
  <c r="V213" i="1"/>
  <c r="V216" i="1" s="1"/>
  <c r="M213" i="1"/>
  <c r="W212" i="1"/>
  <c r="V212" i="1"/>
  <c r="M212" i="1"/>
  <c r="U210" i="1"/>
  <c r="U209" i="1"/>
  <c r="W208" i="1"/>
  <c r="W209" i="1" s="1"/>
  <c r="V208" i="1"/>
  <c r="V210" i="1" s="1"/>
  <c r="M208" i="1"/>
  <c r="U206" i="1"/>
  <c r="U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W193" i="1"/>
  <c r="V193" i="1"/>
  <c r="M193" i="1"/>
  <c r="W192" i="1"/>
  <c r="W205" i="1" s="1"/>
  <c r="V192" i="1"/>
  <c r="M192" i="1"/>
  <c r="V191" i="1"/>
  <c r="W191" i="1" s="1"/>
  <c r="M191" i="1"/>
  <c r="W190" i="1"/>
  <c r="V190" i="1"/>
  <c r="M190" i="1"/>
  <c r="U187" i="1"/>
  <c r="U186" i="1"/>
  <c r="W185" i="1"/>
  <c r="V185" i="1"/>
  <c r="M185" i="1"/>
  <c r="V184" i="1"/>
  <c r="V186" i="1" s="1"/>
  <c r="M184" i="1"/>
  <c r="U182" i="1"/>
  <c r="U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1" i="1" s="1"/>
  <c r="M157" i="1"/>
  <c r="U155" i="1"/>
  <c r="U154" i="1"/>
  <c r="V153" i="1"/>
  <c r="W153" i="1" s="1"/>
  <c r="M153" i="1"/>
  <c r="V152" i="1"/>
  <c r="V150" i="1"/>
  <c r="U150" i="1"/>
  <c r="V149" i="1"/>
  <c r="U149" i="1"/>
  <c r="V148" i="1"/>
  <c r="W148" i="1" s="1"/>
  <c r="M148" i="1"/>
  <c r="W147" i="1"/>
  <c r="W149" i="1" s="1"/>
  <c r="V147" i="1"/>
  <c r="I472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V128" i="1"/>
  <c r="W128" i="1" s="1"/>
  <c r="W131" i="1" s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72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W111" i="1" s="1"/>
  <c r="M111" i="1"/>
  <c r="V110" i="1"/>
  <c r="V115" i="1" s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V97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V79" i="1"/>
  <c r="W79" i="1" s="1"/>
  <c r="M79" i="1"/>
  <c r="V78" i="1"/>
  <c r="W78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V76" i="1" s="1"/>
  <c r="M60" i="1"/>
  <c r="V59" i="1"/>
  <c r="U56" i="1"/>
  <c r="U55" i="1"/>
  <c r="W54" i="1"/>
  <c r="V54" i="1"/>
  <c r="V53" i="1"/>
  <c r="W53" i="1" s="1"/>
  <c r="M53" i="1"/>
  <c r="V52" i="1"/>
  <c r="V55" i="1" s="1"/>
  <c r="M52" i="1"/>
  <c r="U49" i="1"/>
  <c r="V48" i="1"/>
  <c r="U48" i="1"/>
  <c r="V47" i="1"/>
  <c r="V49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3" i="1" s="1"/>
  <c r="M26" i="1"/>
  <c r="U24" i="1"/>
  <c r="U462" i="1" s="1"/>
  <c r="U23" i="1"/>
  <c r="V22" i="1"/>
  <c r="V464" i="1" s="1"/>
  <c r="M22" i="1"/>
  <c r="H10" i="1"/>
  <c r="A9" i="1"/>
  <c r="J9" i="1" s="1"/>
  <c r="D7" i="1"/>
  <c r="N6" i="1"/>
  <c r="M2" i="1"/>
  <c r="U465" i="1" l="1"/>
  <c r="W107" i="1"/>
  <c r="W84" i="1"/>
  <c r="W181" i="1"/>
  <c r="W255" i="1"/>
  <c r="V313" i="1"/>
  <c r="W325" i="1"/>
  <c r="V326" i="1"/>
  <c r="O472" i="1"/>
  <c r="V352" i="1"/>
  <c r="V353" i="1"/>
  <c r="W339" i="1"/>
  <c r="W352" i="1" s="1"/>
  <c r="W355" i="1"/>
  <c r="W359" i="1" s="1"/>
  <c r="V389" i="1"/>
  <c r="W411" i="1"/>
  <c r="V412" i="1"/>
  <c r="V461" i="1"/>
  <c r="W459" i="1"/>
  <c r="W460" i="1" s="1"/>
  <c r="H472" i="1"/>
  <c r="A10" i="1"/>
  <c r="V56" i="1"/>
  <c r="V132" i="1"/>
  <c r="V143" i="1"/>
  <c r="V187" i="1"/>
  <c r="V271" i="1"/>
  <c r="V369" i="1"/>
  <c r="W366" i="1"/>
  <c r="W369" i="1" s="1"/>
  <c r="W389" i="1"/>
  <c r="F10" i="1"/>
  <c r="W26" i="1"/>
  <c r="W32" i="1" s="1"/>
  <c r="E472" i="1"/>
  <c r="W60" i="1"/>
  <c r="V84" i="1"/>
  <c r="W89" i="1"/>
  <c r="W96" i="1" s="1"/>
  <c r="V96" i="1"/>
  <c r="V107" i="1"/>
  <c r="W119" i="1"/>
  <c r="W123" i="1" s="1"/>
  <c r="V131" i="1"/>
  <c r="V154" i="1"/>
  <c r="V155" i="1"/>
  <c r="W184" i="1"/>
  <c r="W186" i="1" s="1"/>
  <c r="V232" i="1"/>
  <c r="V244" i="1"/>
  <c r="W241" i="1"/>
  <c r="W244" i="1" s="1"/>
  <c r="W268" i="1"/>
  <c r="W271" i="1" s="1"/>
  <c r="V280" i="1"/>
  <c r="W286" i="1"/>
  <c r="H9" i="1"/>
  <c r="U466" i="1"/>
  <c r="V24" i="1"/>
  <c r="V32" i="1"/>
  <c r="C472" i="1"/>
  <c r="W47" i="1"/>
  <c r="W48" i="1" s="1"/>
  <c r="W52" i="1"/>
  <c r="W55" i="1" s="1"/>
  <c r="W59" i="1"/>
  <c r="W75" i="1" s="1"/>
  <c r="W110" i="1"/>
  <c r="W115" i="1" s="1"/>
  <c r="V116" i="1"/>
  <c r="W143" i="1"/>
  <c r="V144" i="1"/>
  <c r="W152" i="1"/>
  <c r="W154" i="1" s="1"/>
  <c r="V181" i="1"/>
  <c r="V182" i="1"/>
  <c r="J472" i="1"/>
  <c r="V209" i="1"/>
  <c r="W213" i="1"/>
  <c r="W216" i="1" s="1"/>
  <c r="V226" i="1"/>
  <c r="W219" i="1"/>
  <c r="W225" i="1" s="1"/>
  <c r="V225" i="1"/>
  <c r="W235" i="1"/>
  <c r="W238" i="1" s="1"/>
  <c r="W264" i="1"/>
  <c r="W265" i="1" s="1"/>
  <c r="V266" i="1"/>
  <c r="V276" i="1"/>
  <c r="V279" i="1"/>
  <c r="V359" i="1"/>
  <c r="V364" i="1"/>
  <c r="W362" i="1"/>
  <c r="W363" i="1" s="1"/>
  <c r="L472" i="1"/>
  <c r="B472" i="1"/>
  <c r="V463" i="1"/>
  <c r="V465" i="1" s="1"/>
  <c r="V85" i="1"/>
  <c r="V123" i="1"/>
  <c r="D472" i="1"/>
  <c r="F9" i="1"/>
  <c r="W22" i="1"/>
  <c r="W23" i="1" s="1"/>
  <c r="V75" i="1"/>
  <c r="G472" i="1"/>
  <c r="K472" i="1"/>
  <c r="V256" i="1"/>
  <c r="V306" i="1"/>
  <c r="W304" i="1"/>
  <c r="W305" i="1" s="1"/>
  <c r="V23" i="1"/>
  <c r="V124" i="1"/>
  <c r="V162" i="1"/>
  <c r="V205" i="1"/>
  <c r="V245" i="1"/>
  <c r="V255" i="1"/>
  <c r="V261" i="1"/>
  <c r="V275" i="1"/>
  <c r="W284" i="1"/>
  <c r="W292" i="1" s="1"/>
  <c r="M472" i="1"/>
  <c r="V292" i="1"/>
  <c r="V298" i="1"/>
  <c r="V297" i="1"/>
  <c r="V302" i="1"/>
  <c r="W300" i="1"/>
  <c r="W301" i="1" s="1"/>
  <c r="V305" i="1"/>
  <c r="N472" i="1"/>
  <c r="W309" i="1"/>
  <c r="W313" i="1" s="1"/>
  <c r="V314" i="1"/>
  <c r="V325" i="1"/>
  <c r="V390" i="1"/>
  <c r="V411" i="1"/>
  <c r="V417" i="1"/>
  <c r="V416" i="1"/>
  <c r="V426" i="1"/>
  <c r="W419" i="1"/>
  <c r="W425" i="1" s="1"/>
  <c r="V425" i="1"/>
  <c r="V430" i="1"/>
  <c r="V431" i="1"/>
  <c r="W428" i="1"/>
  <c r="W430" i="1" s="1"/>
  <c r="R472" i="1"/>
  <c r="V437" i="1"/>
  <c r="V452" i="1"/>
  <c r="V451" i="1"/>
  <c r="S472" i="1"/>
  <c r="V457" i="1"/>
  <c r="W455" i="1"/>
  <c r="W456" i="1" s="1"/>
  <c r="V460" i="1"/>
  <c r="P472" i="1"/>
  <c r="Q472" i="1"/>
  <c r="V206" i="1"/>
  <c r="W295" i="1"/>
  <c r="W297" i="1" s="1"/>
  <c r="W316" i="1"/>
  <c r="W318" i="1" s="1"/>
  <c r="W334" i="1"/>
  <c r="W336" i="1" s="1"/>
  <c r="V337" i="1"/>
  <c r="W377" i="1"/>
  <c r="W379" i="1" s="1"/>
  <c r="W414" i="1"/>
  <c r="W416" i="1" s="1"/>
  <c r="W449" i="1"/>
  <c r="W451" i="1" s="1"/>
  <c r="V462" i="1" l="1"/>
  <c r="V466" i="1"/>
  <c r="W467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<sst xmlns="http://schemas.openxmlformats.org/spreadsheetml/2006/main" count="1664" uniqueCount="628">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</sst>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460" sqref="U46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45194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0.375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91</v>
      </c>
      <c r="V46" s="305">
        <f>IFERROR(IF(U46="",0,CEILING((U46/$H46),1)*$H46),"")</f>
        <v>97.2</v>
      </c>
      <c r="W46" s="37">
        <f>IFERROR(IF(V46=0,"",ROUNDUP(V46/H46,0)*0.02175),"")</f>
        <v>0.19574999999999998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55.575000000000003</v>
      </c>
      <c r="V47" s="305">
        <f>IFERROR(IF(U47="",0,CEILING((U47/$H47),1)*$H47),"")</f>
        <v>56.7</v>
      </c>
      <c r="W47" s="37">
        <f>IFERROR(IF(V47=0,"",ROUNDUP(V47/H47,0)*0.00753),"")</f>
        <v>0.15812999999999999</v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29.00925925925926</v>
      </c>
      <c r="V48" s="306">
        <f>IFERROR(V46/H46,"0")+IFERROR(V47/H47,"0")</f>
        <v>30</v>
      </c>
      <c r="W48" s="306">
        <f>IFERROR(IF(W46="",0,W46),"0")+IFERROR(IF(W47="",0,W47),"0")</f>
        <v>0.35387999999999997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146.57499999999999</v>
      </c>
      <c r="V49" s="306">
        <f>IFERROR(SUM(V46:V47),"0")</f>
        <v>153.9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338</v>
      </c>
      <c r="V52" s="305">
        <f>IFERROR(IF(U52="",0,CEILING((U52/$H52),1)*$H52),"")</f>
        <v>345.6</v>
      </c>
      <c r="W52" s="37">
        <f>IFERROR(IF(V52=0,"",ROUNDUP(V52/H52,0)*0.02175),"")</f>
        <v>0.69599999999999995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286.64999999999998</v>
      </c>
      <c r="V53" s="305">
        <f>IFERROR(IF(U53="",0,CEILING((U53/$H53),1)*$H53),"")</f>
        <v>288</v>
      </c>
      <c r="W53" s="37">
        <f>IFERROR(IF(V53=0,"",ROUNDUP(V53/H53,0)*0.00937),"")</f>
        <v>0.59967999999999999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94.996296296296293</v>
      </c>
      <c r="V55" s="306">
        <f>IFERROR(V52/H52,"0")+IFERROR(V53/H53,"0")+IFERROR(V54/H54,"0")</f>
        <v>96</v>
      </c>
      <c r="W55" s="306">
        <f>IFERROR(IF(W52="",0,W52),"0")+IFERROR(IF(W53="",0,W53),"0")+IFERROR(IF(W54="",0,W54),"0")</f>
        <v>1.2956799999999999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624.65</v>
      </c>
      <c r="V56" s="306">
        <f>IFERROR(SUM(V52:V54),"0")</f>
        <v>633.6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32.5</v>
      </c>
      <c r="V59" s="305">
        <f t="shared" ref="V59:V74" si="2">IFERROR(IF(U59="",0,CEILING((U59/$H59),1)*$H59),"")</f>
        <v>33.599999999999994</v>
      </c>
      <c r="W59" s="37">
        <f>IFERROR(IF(V59=0,"",ROUNDUP(V59/H59,0)*0.02175),"")</f>
        <v>6.5250000000000002E-2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117</v>
      </c>
      <c r="V60" s="305">
        <f t="shared" si="2"/>
        <v>118.80000000000001</v>
      </c>
      <c r="W60" s="37">
        <f>IFERROR(IF(V60=0,"",ROUNDUP(V60/H60,0)*0.02175),"")</f>
        <v>0.23924999999999999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182</v>
      </c>
      <c r="V61" s="305">
        <f t="shared" si="2"/>
        <v>183.60000000000002</v>
      </c>
      <c r="W61" s="37">
        <f>IFERROR(IF(V61=0,"",ROUNDUP(V61/H61,0)*0.02175),"")</f>
        <v>0.36974999999999997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58.5</v>
      </c>
      <c r="V64" s="305">
        <f t="shared" si="2"/>
        <v>60</v>
      </c>
      <c r="W64" s="37">
        <f>IFERROR(IF(V64=0,"",ROUNDUP(V64/H64,0)*0.00753),"")</f>
        <v>0.15060000000000001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234</v>
      </c>
      <c r="V65" s="305">
        <f t="shared" si="2"/>
        <v>236</v>
      </c>
      <c r="W65" s="37">
        <f t="shared" ref="W65:W70" si="3">IFERROR(IF(V65=0,"",ROUNDUP(V65/H65,0)*0.00937),"")</f>
        <v>0.55283000000000004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228.15</v>
      </c>
      <c r="V70" s="305">
        <f t="shared" si="2"/>
        <v>229.5</v>
      </c>
      <c r="W70" s="37">
        <f t="shared" si="3"/>
        <v>0.47787000000000002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64.350000000000009</v>
      </c>
      <c r="V71" s="305">
        <f t="shared" si="2"/>
        <v>64.800000000000011</v>
      </c>
      <c r="W71" s="37">
        <f>IFERROR(IF(V71=0,"",ROUNDUP(V71/H71,0)*0.00753),"")</f>
        <v>0.18071999999999999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146.25</v>
      </c>
      <c r="V73" s="305">
        <f t="shared" si="2"/>
        <v>148.5</v>
      </c>
      <c r="W73" s="37">
        <f>IFERROR(IF(V73=0,"",ROUNDUP(V73/H73,0)*0.00937),"")</f>
        <v>0.30920999999999998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215.62030423280424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218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2.3454800000000002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1062.75</v>
      </c>
      <c r="V76" s="306">
        <f>IFERROR(SUM(V59:V74),"0")</f>
        <v>1074.8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279.5</v>
      </c>
      <c r="V100" s="305">
        <f t="shared" si="6"/>
        <v>285.60000000000002</v>
      </c>
      <c r="W100" s="37">
        <f>IFERROR(IF(V100=0,"",ROUNDUP(V100/H100,0)*0.02175),"")</f>
        <v>0.73949999999999994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97.5</v>
      </c>
      <c r="V101" s="305">
        <f t="shared" si="6"/>
        <v>105.3</v>
      </c>
      <c r="W101" s="37">
        <f>IFERROR(IF(V101=0,"",ROUNDUP(V101/H101,0)*0.02175),"")</f>
        <v>0.28275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117</v>
      </c>
      <c r="V103" s="305">
        <f t="shared" si="6"/>
        <v>118.80000000000001</v>
      </c>
      <c r="W103" s="37">
        <f>IFERROR(IF(V103=0,"",ROUNDUP(V103/H103,0)*0.00753),"")</f>
        <v>0.33132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50.7</v>
      </c>
      <c r="V106" s="305">
        <f t="shared" si="6"/>
        <v>51</v>
      </c>
      <c r="W106" s="37">
        <f>IFERROR(IF(V106=0,"",ROUNDUP(V106/H106,0)*0.00753),"")</f>
        <v>0.12801000000000001</v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105.5441798941799</v>
      </c>
      <c r="V107" s="306">
        <f>IFERROR(V99/H99,"0")+IFERROR(V100/H100,"0")+IFERROR(V101/H101,"0")+IFERROR(V102/H102,"0")+IFERROR(V103/H103,"0")+IFERROR(V104/H104,"0")+IFERROR(V105/H105,"0")+IFERROR(V106/H106,"0")</f>
        <v>108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1.4815799999999999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544.70000000000005</v>
      </c>
      <c r="V108" s="306">
        <f>IFERROR(SUM(V99:V106),"0")</f>
        <v>560.70000000000005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104</v>
      </c>
      <c r="V112" s="305">
        <f>IFERROR(IF(U112="",0,CEILING((U112/$H112),1)*$H112),"")</f>
        <v>105.3</v>
      </c>
      <c r="W112" s="37">
        <f>IFERROR(IF(V112=0,"",ROUNDUP(V112/H112,0)*0.02175),"")</f>
        <v>0.28275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12.839506172839506</v>
      </c>
      <c r="V115" s="306">
        <f>IFERROR(V110/H110,"0")+IFERROR(V111/H111,"0")+IFERROR(V112/H112,"0")+IFERROR(V113/H113,"0")+IFERROR(V114/H114,"0")</f>
        <v>13</v>
      </c>
      <c r="W115" s="306">
        <f>IFERROR(IF(W110="",0,W110),"0")+IFERROR(IF(W111="",0,W111),"0")+IFERROR(IF(W112="",0,W112),"0")+IFERROR(IF(W113="",0,W113),"0")+IFERROR(IF(W114="",0,W114),"0")</f>
        <v>0.28275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104</v>
      </c>
      <c r="V116" s="306">
        <f>IFERROR(SUM(V110:V114),"0")</f>
        <v>105.3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299</v>
      </c>
      <c r="V119" s="305">
        <f>IFERROR(IF(U119="",0,CEILING((U119/$H119),1)*$H119),"")</f>
        <v>299.7</v>
      </c>
      <c r="W119" s="37">
        <f>IFERROR(IF(V119=0,"",ROUNDUP(V119/H119,0)*0.02175),"")</f>
        <v>0.80474999999999997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117</v>
      </c>
      <c r="V121" s="305">
        <f>IFERROR(IF(U121="",0,CEILING((U121/$H121),1)*$H121),"")</f>
        <v>118.80000000000001</v>
      </c>
      <c r="W121" s="37">
        <f>IFERROR(IF(V121=0,"",ROUNDUP(V121/H121,0)*0.00753),"")</f>
        <v>0.33132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80.246913580246911</v>
      </c>
      <c r="V123" s="306">
        <f>IFERROR(V119/H119,"0")+IFERROR(V120/H120,"0")+IFERROR(V121/H121,"0")+IFERROR(V122/H122,"0")</f>
        <v>81</v>
      </c>
      <c r="W123" s="306">
        <f>IFERROR(IF(W119="",0,W119),"0")+IFERROR(IF(W120="",0,W120),"0")+IFERROR(IF(W121="",0,W121),"0")+IFERROR(IF(W122="",0,W122),"0")</f>
        <v>1.1360699999999999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416</v>
      </c>
      <c r="V124" s="306">
        <f>IFERROR(SUM(V119:V122),"0")</f>
        <v>418.5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32.5</v>
      </c>
      <c r="V135" s="305">
        <f t="shared" ref="V135:V142" si="7">IFERROR(IF(U135="",0,CEILING((U135/$H135),1)*$H135),"")</f>
        <v>33.6</v>
      </c>
      <c r="W135" s="37">
        <f>IFERROR(IF(V135=0,"",ROUNDUP(V135/H135,0)*0.00753),"")</f>
        <v>6.0240000000000002E-2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84.5</v>
      </c>
      <c r="V137" s="305">
        <f t="shared" si="7"/>
        <v>88.2</v>
      </c>
      <c r="W137" s="37">
        <f>IFERROR(IF(V137=0,"",ROUNDUP(V137/H137,0)*0.00753),"")</f>
        <v>0.15812999999999999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88.724999999999994</v>
      </c>
      <c r="V138" s="305">
        <f t="shared" si="7"/>
        <v>90.3</v>
      </c>
      <c r="W138" s="37">
        <f>IFERROR(IF(V138=0,"",ROUNDUP(V138/H138,0)*0.00502),"")</f>
        <v>0.21586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72.8</v>
      </c>
      <c r="V140" s="305">
        <f t="shared" si="7"/>
        <v>73.5</v>
      </c>
      <c r="W140" s="37">
        <f>IFERROR(IF(V140=0,"",ROUNDUP(V140/H140,0)*0.00502),"")</f>
        <v>0.1757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86.449999999999989</v>
      </c>
      <c r="V141" s="305">
        <f t="shared" si="7"/>
        <v>88.2</v>
      </c>
      <c r="W141" s="37">
        <f>IFERROR(IF(V141=0,"",ROUNDUP(V141/H141,0)*0.00502),"")</f>
        <v>0.21084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145.94047619047618</v>
      </c>
      <c r="V143" s="306">
        <f>IFERROR(V135/H135,"0")+IFERROR(V136/H136,"0")+IFERROR(V137/H137,"0")+IFERROR(V138/H138,"0")+IFERROR(V139/H139,"0")+IFERROR(V140/H140,"0")+IFERROR(V141/H141,"0")+IFERROR(V142/H142,"0")</f>
        <v>149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0.82077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364.97499999999997</v>
      </c>
      <c r="V144" s="306">
        <f>IFERROR(SUM(V135:V142),"0")</f>
        <v>373.8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130</v>
      </c>
      <c r="V157" s="305">
        <f>IFERROR(IF(U157="",0,CEILING((U157/$H157),1)*$H157),"")</f>
        <v>135</v>
      </c>
      <c r="W157" s="37">
        <f>IFERROR(IF(V157=0,"",ROUNDUP(V157/H157,0)*0.00937),"")</f>
        <v>0.23424999999999999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130</v>
      </c>
      <c r="V158" s="305">
        <f>IFERROR(IF(U158="",0,CEILING((U158/$H158),1)*$H158),"")</f>
        <v>135</v>
      </c>
      <c r="W158" s="37">
        <f>IFERROR(IF(V158=0,"",ROUNDUP(V158/H158,0)*0.00937),"")</f>
        <v>0.23424999999999999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123.5</v>
      </c>
      <c r="V159" s="305">
        <f>IFERROR(IF(U159="",0,CEILING((U159/$H159),1)*$H159),"")</f>
        <v>124.2</v>
      </c>
      <c r="W159" s="37">
        <f>IFERROR(IF(V159=0,"",ROUNDUP(V159/H159,0)*0.00937),"")</f>
        <v>0.21551000000000001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123.5</v>
      </c>
      <c r="V160" s="305">
        <f>IFERROR(IF(U160="",0,CEILING((U160/$H160),1)*$H160),"")</f>
        <v>124.2</v>
      </c>
      <c r="W160" s="37">
        <f>IFERROR(IF(V160=0,"",ROUNDUP(V160/H160,0)*0.00937),"")</f>
        <v>0.21551000000000001</v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93.888888888888886</v>
      </c>
      <c r="V161" s="306">
        <f>IFERROR(V157/H157,"0")+IFERROR(V158/H158,"0")+IFERROR(V159/H159,"0")+IFERROR(V160/H160,"0")</f>
        <v>96</v>
      </c>
      <c r="W161" s="306">
        <f>IFERROR(IF(W157="",0,W157),"0")+IFERROR(IF(W158="",0,W158),"0")+IFERROR(IF(W159="",0,W159),"0")+IFERROR(IF(W160="",0,W160),"0")</f>
        <v>0.89951999999999999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507</v>
      </c>
      <c r="V162" s="306">
        <f>IFERROR(SUM(V157:V160),"0")</f>
        <v>518.4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32.5</v>
      </c>
      <c r="V164" s="305">
        <f t="shared" ref="V164:V180" si="8">IFERROR(IF(U164="",0,CEILING((U164/$H164),1)*$H164),"")</f>
        <v>36</v>
      </c>
      <c r="W164" s="37">
        <f>IFERROR(IF(V164=0,"",ROUNDUP(V164/H164,0)*0.01196),"")</f>
        <v>0.10764</v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104</v>
      </c>
      <c r="V165" s="305">
        <f t="shared" si="8"/>
        <v>104.39999999999999</v>
      </c>
      <c r="W165" s="37">
        <f>IFERROR(IF(V165=0,"",ROUNDUP(V165/H165,0)*0.02175),"")</f>
        <v>0.26100000000000001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19.5</v>
      </c>
      <c r="V167" s="305">
        <f t="shared" si="8"/>
        <v>20</v>
      </c>
      <c r="W167" s="37">
        <f>IFERROR(IF(V167=0,"",ROUNDUP(V167/H167,0)*0.01196),"")</f>
        <v>5.9799999999999999E-2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244.4</v>
      </c>
      <c r="V170" s="305">
        <f t="shared" si="8"/>
        <v>244.79999999999998</v>
      </c>
      <c r="W170" s="37">
        <f>IFERROR(IF(V170=0,"",ROUNDUP(V170/H170,0)*0.00753),"")</f>
        <v>0.76806000000000008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309.39999999999998</v>
      </c>
      <c r="V172" s="305">
        <f t="shared" si="8"/>
        <v>309.59999999999997</v>
      </c>
      <c r="W172" s="37">
        <f>IFERROR(IF(V172=0,"",ROUNDUP(V172/H172,0)*0.00753),"")</f>
        <v>0.97137000000000007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163.80000000000001</v>
      </c>
      <c r="V174" s="305">
        <f t="shared" si="8"/>
        <v>165.6</v>
      </c>
      <c r="W174" s="37">
        <f t="shared" ref="W174:W180" si="9">IFERROR(IF(V174=0,"",ROUNDUP(V174/H174,0)*0.00753),"")</f>
        <v>0.51956999999999998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244.4</v>
      </c>
      <c r="V176" s="305">
        <f t="shared" si="8"/>
        <v>244.79999999999998</v>
      </c>
      <c r="W176" s="37">
        <f t="shared" si="9"/>
        <v>0.76806000000000008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127.4</v>
      </c>
      <c r="V179" s="305">
        <f t="shared" si="8"/>
        <v>129.6</v>
      </c>
      <c r="W179" s="37">
        <f t="shared" si="9"/>
        <v>0.40662000000000004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163.80000000000001</v>
      </c>
      <c r="V180" s="305">
        <f t="shared" si="8"/>
        <v>165.6</v>
      </c>
      <c r="W180" s="37">
        <f t="shared" si="9"/>
        <v>0.51956999999999998</v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547.12068965517244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551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4.3816900000000008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1409.2</v>
      </c>
      <c r="V182" s="306">
        <f>IFERROR(SUM(V164:V180),"0")</f>
        <v>1420.3999999999999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20.8</v>
      </c>
      <c r="V185" s="305">
        <f>IFERROR(IF(U185="",0,CEILING((U185/$H185),1)*$H185),"")</f>
        <v>21.599999999999998</v>
      </c>
      <c r="W185" s="37">
        <f>IFERROR(IF(V185=0,"",ROUNDUP(V185/H185,0)*0.00753),"")</f>
        <v>6.7769999999999997E-2</v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8.6666666666666679</v>
      </c>
      <c r="V186" s="306">
        <f>IFERROR(V184/H184,"0")+IFERROR(V185/H185,"0")</f>
        <v>9</v>
      </c>
      <c r="W186" s="306">
        <f>IFERROR(IF(W184="",0,W184),"0")+IFERROR(IF(W185="",0,W185),"0")</f>
        <v>6.7769999999999997E-2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20.8</v>
      </c>
      <c r="V187" s="306">
        <f>IFERROR(SUM(V184:V185),"0")</f>
        <v>21.599999999999998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122.2</v>
      </c>
      <c r="V212" s="305">
        <f>IFERROR(IF(U212="",0,CEILING((U212/$H212),1)*$H212),"")</f>
        <v>126</v>
      </c>
      <c r="W212" s="37">
        <f>IFERROR(IF(V212=0,"",ROUNDUP(V212/H212,0)*0.00753),"")</f>
        <v>0.22590000000000002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6.8249999999999993</v>
      </c>
      <c r="V214" s="305">
        <f>IFERROR(IF(U214="",0,CEILING((U214/$H214),1)*$H214),"")</f>
        <v>8.4</v>
      </c>
      <c r="W214" s="37">
        <f>IFERROR(IF(V214=0,"",ROUNDUP(V214/H214,0)*0.00502),"")</f>
        <v>2.0080000000000001E-2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102.375</v>
      </c>
      <c r="V215" s="305">
        <f>IFERROR(IF(U215="",0,CEILING((U215/$H215),1)*$H215),"")</f>
        <v>102.9</v>
      </c>
      <c r="W215" s="37">
        <f>IFERROR(IF(V215=0,"",ROUNDUP(V215/H215,0)*0.00502),"")</f>
        <v>0.24598</v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81.095238095238102</v>
      </c>
      <c r="V216" s="306">
        <f>IFERROR(V212/H212,"0")+IFERROR(V213/H213,"0")+IFERROR(V214/H214,"0")+IFERROR(V215/H215,"0")</f>
        <v>83</v>
      </c>
      <c r="W216" s="306">
        <f>IFERROR(IF(W212="",0,W212),"0")+IFERROR(IF(W213="",0,W213),"0")+IFERROR(IF(W214="",0,W214),"0")+IFERROR(IF(W215="",0,W215),"0")</f>
        <v>0.49196000000000006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231.4</v>
      </c>
      <c r="V217" s="306">
        <f>IFERROR(SUM(V212:V215),"0")</f>
        <v>237.3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113.75</v>
      </c>
      <c r="V228" s="305">
        <f>IFERROR(IF(U228="",0,CEILING((U228/$H228),1)*$H228),"")</f>
        <v>117.60000000000001</v>
      </c>
      <c r="W228" s="37">
        <f>IFERROR(IF(V228=0,"",ROUNDUP(V228/H228,0)*0.02175),"")</f>
        <v>0.30449999999999999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208</v>
      </c>
      <c r="V229" s="305">
        <f>IFERROR(IF(U229="",0,CEILING((U229/$H229),1)*$H229),"")</f>
        <v>210.6</v>
      </c>
      <c r="W229" s="37">
        <f>IFERROR(IF(V229=0,"",ROUNDUP(V229/H229,0)*0.02175),"")</f>
        <v>0.58724999999999994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52</v>
      </c>
      <c r="V230" s="305">
        <f>IFERROR(IF(U230="",0,CEILING((U230/$H230),1)*$H230),"")</f>
        <v>58.800000000000004</v>
      </c>
      <c r="W230" s="37">
        <f>IFERROR(IF(V230=0,"",ROUNDUP(V230/H230,0)*0.02175),"")</f>
        <v>0.15225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46.398809523809526</v>
      </c>
      <c r="V232" s="306">
        <f>IFERROR(V228/H228,"0")+IFERROR(V229/H229,"0")+IFERROR(V230/H230,"0")+IFERROR(V231/H231,"0")</f>
        <v>48</v>
      </c>
      <c r="W232" s="306">
        <f>IFERROR(IF(W228="",0,W228),"0")+IFERROR(IF(W229="",0,W229),"0")+IFERROR(IF(W230="",0,W230),"0")+IFERROR(IF(W231="",0,W231),"0")</f>
        <v>1.044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373.75</v>
      </c>
      <c r="V233" s="306">
        <f>IFERROR(SUM(V228:V231),"0")</f>
        <v>387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6.5</v>
      </c>
      <c r="V236" s="305">
        <f>IFERROR(IF(U236="",0,CEILING((U236/$H236),1)*$H236),"")</f>
        <v>9.120000000000001</v>
      </c>
      <c r="W236" s="37">
        <f>IFERROR(IF(V236=0,"",ROUNDUP(V236/H236,0)*0.00753),"")</f>
        <v>2.2589999999999999E-2</v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55.250000000000007</v>
      </c>
      <c r="V237" s="305">
        <f>IFERROR(IF(U237="",0,CEILING((U237/$H237),1)*$H237),"")</f>
        <v>56.099999999999994</v>
      </c>
      <c r="W237" s="37">
        <f>IFERROR(IF(V237=0,"",ROUNDUP(V237/H237,0)*0.00753),"")</f>
        <v>0.16566</v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23.804824561403514</v>
      </c>
      <c r="V238" s="306">
        <f>IFERROR(V235/H235,"0")+IFERROR(V236/H236,"0")+IFERROR(V237/H237,"0")</f>
        <v>25</v>
      </c>
      <c r="W238" s="306">
        <f>IFERROR(IF(W235="",0,W235),"0")+IFERROR(IF(W236="",0,W236),"0")+IFERROR(IF(W237="",0,W237),"0")</f>
        <v>0.18825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61.750000000000007</v>
      </c>
      <c r="V239" s="306">
        <f>IFERROR(SUM(V235:V237),"0")</f>
        <v>65.22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1.56</v>
      </c>
      <c r="V241" s="305">
        <f>IFERROR(IF(U241="",0,CEILING((U241/$H241),1)*$H241),"")</f>
        <v>2</v>
      </c>
      <c r="W241" s="37">
        <f>IFERROR(IF(V241=0,"",ROUNDUP(V241/H241,0)*0.00474),"")</f>
        <v>4.7400000000000003E-3</v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1.56</v>
      </c>
      <c r="V243" s="305">
        <f>IFERROR(IF(U243="",0,CEILING((U243/$H243),1)*$H243),"")</f>
        <v>2</v>
      </c>
      <c r="W243" s="37">
        <f>IFERROR(IF(V243=0,"",ROUNDUP(V243/H243,0)*0.00474),"")</f>
        <v>4.7400000000000003E-3</v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1.56</v>
      </c>
      <c r="V244" s="306">
        <f>IFERROR(V241/H241,"0")+IFERROR(V242/H242,"0")+IFERROR(V243/H243,"0")</f>
        <v>2</v>
      </c>
      <c r="W244" s="306">
        <f>IFERROR(IF(W241="",0,W241),"0")+IFERROR(IF(W242="",0,W242),"0")+IFERROR(IF(W243="",0,W243),"0")</f>
        <v>9.4800000000000006E-3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3.12</v>
      </c>
      <c r="V245" s="306">
        <f>IFERROR(SUM(V241:V243),"0")</f>
        <v>4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91</v>
      </c>
      <c r="V248" s="305">
        <f t="shared" ref="V248:V254" si="13">IFERROR(IF(U248="",0,CEILING((U248/$H248),1)*$H248),"")</f>
        <v>97.2</v>
      </c>
      <c r="W248" s="37">
        <f>IFERROR(IF(V248=0,"",ROUNDUP(V248/H248,0)*0.02175),"")</f>
        <v>0.19574999999999998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8.4259259259259256</v>
      </c>
      <c r="V255" s="306">
        <f>IFERROR(V248/H248,"0")+IFERROR(V249/H249,"0")+IFERROR(V250/H250,"0")+IFERROR(V251/H251,"0")+IFERROR(V252/H252,"0")+IFERROR(V253/H253,"0")+IFERROR(V254/H254,"0")</f>
        <v>9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0.19574999999999998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91</v>
      </c>
      <c r="V256" s="306">
        <f>IFERROR(SUM(V248:V254),"0")</f>
        <v>97.2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12.87</v>
      </c>
      <c r="V264" s="305">
        <f>IFERROR(IF(U264="",0,CEILING((U264/$H264),1)*$H264),"")</f>
        <v>14.4</v>
      </c>
      <c r="W264" s="37">
        <f>IFERROR(IF(V264=0,"",ROUNDUP(V264/H264,0)*0.00753),"")</f>
        <v>6.0240000000000002E-2</v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7.1499999999999995</v>
      </c>
      <c r="V265" s="306">
        <f>IFERROR(V264/H264,"0")</f>
        <v>8</v>
      </c>
      <c r="W265" s="306">
        <f>IFERROR(IF(W264="",0,W264),"0")</f>
        <v>6.0240000000000002E-2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12.87</v>
      </c>
      <c r="V266" s="306">
        <f>IFERROR(SUM(V264:V264),"0")</f>
        <v>14.4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1146.5999999999999</v>
      </c>
      <c r="V269" s="305">
        <f>IFERROR(IF(U269="",0,CEILING((U269/$H269),1)*$H269),"")</f>
        <v>1146.5999999999999</v>
      </c>
      <c r="W269" s="37">
        <f>IFERROR(IF(V269=0,"",ROUNDUP(V269/H269,0)*0.00753),"")</f>
        <v>3.4261500000000003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611.52</v>
      </c>
      <c r="V270" s="305">
        <f>IFERROR(IF(U270="",0,CEILING((U270/$H270),1)*$H270),"")</f>
        <v>612.36</v>
      </c>
      <c r="W270" s="37">
        <f>IFERROR(IF(V270=0,"",ROUNDUP(V270/H270,0)*0.00753),"")</f>
        <v>1.82979</v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697.66666666666663</v>
      </c>
      <c r="V271" s="306">
        <f>IFERROR(V268/H268,"0")+IFERROR(V269/H269,"0")+IFERROR(V270/H270,"0")</f>
        <v>698</v>
      </c>
      <c r="W271" s="306">
        <f>IFERROR(IF(W268="",0,W268),"0")+IFERROR(IF(W269="",0,W269),"0")+IFERROR(IF(W270="",0,W270),"0")</f>
        <v>5.2559400000000007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1758.12</v>
      </c>
      <c r="V272" s="306">
        <f>IFERROR(SUM(V268:V270),"0")</f>
        <v>1758.96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14.82</v>
      </c>
      <c r="V274" s="305">
        <f>IFERROR(IF(U274="",0,CEILING((U274/$H274),1)*$H274),"")</f>
        <v>15.959999999999999</v>
      </c>
      <c r="W274" s="37">
        <f>IFERROR(IF(V274=0,"",ROUNDUP(V274/H274,0)*0.00753),"")</f>
        <v>5.271E-2</v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6.5000000000000009</v>
      </c>
      <c r="V275" s="306">
        <f>IFERROR(V274/H274,"0")</f>
        <v>7</v>
      </c>
      <c r="W275" s="306">
        <f>IFERROR(IF(W274="",0,W274),"0")</f>
        <v>5.271E-2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14.82</v>
      </c>
      <c r="V276" s="306">
        <f>IFERROR(SUM(V274:V274),"0")</f>
        <v>15.959999999999999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5.5250000000000004</v>
      </c>
      <c r="V278" s="305">
        <f>IFERROR(IF(U278="",0,CEILING((U278/$H278),1)*$H278),"")</f>
        <v>7.6499999999999995</v>
      </c>
      <c r="W278" s="37">
        <f>IFERROR(IF(V278=0,"",ROUNDUP(V278/H278,0)*0.00753),"")</f>
        <v>2.2589999999999999E-2</v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2.166666666666667</v>
      </c>
      <c r="V279" s="306">
        <f>IFERROR(V278/H278,"0")</f>
        <v>3</v>
      </c>
      <c r="W279" s="306">
        <f>IFERROR(IF(W278="",0,W278),"0")</f>
        <v>2.2589999999999999E-2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5.5250000000000004</v>
      </c>
      <c r="V280" s="306">
        <f>IFERROR(SUM(V278:V278),"0")</f>
        <v>7.6499999999999995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3250</v>
      </c>
      <c r="V285" s="305">
        <f t="shared" si="14"/>
        <v>3255</v>
      </c>
      <c r="W285" s="37">
        <f>IFERROR(IF(V285=0,"",ROUNDUP(V285/H285,0)*0.02175),"")</f>
        <v>4.7197499999999994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650</v>
      </c>
      <c r="V286" s="305">
        <f t="shared" si="14"/>
        <v>660</v>
      </c>
      <c r="W286" s="37">
        <f>IFERROR(IF(V286=0,"",ROUNDUP(V286/H286,0)*0.02175),"")</f>
        <v>0.95699999999999996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1430</v>
      </c>
      <c r="V288" s="305">
        <f t="shared" si="14"/>
        <v>1440</v>
      </c>
      <c r="W288" s="37">
        <f>IFERROR(IF(V288=0,"",ROUNDUP(V288/H288,0)*0.02175),"")</f>
        <v>2.0880000000000001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65</v>
      </c>
      <c r="V290" s="305">
        <f t="shared" si="14"/>
        <v>65</v>
      </c>
      <c r="W290" s="37">
        <f>IFERROR(IF(V290=0,"",ROUNDUP(V290/H290,0)*0.00937),"")</f>
        <v>0.12181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32.5</v>
      </c>
      <c r="V291" s="305">
        <f t="shared" si="14"/>
        <v>35</v>
      </c>
      <c r="W291" s="37">
        <f>IFERROR(IF(V291=0,"",ROUNDUP(V291/H291,0)*0.00937),"")</f>
        <v>6.5589999999999996E-2</v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374.83333333333331</v>
      </c>
      <c r="V292" s="306">
        <f>IFERROR(V284/H284,"0")+IFERROR(V285/H285,"0")+IFERROR(V286/H286,"0")+IFERROR(V287/H287,"0")+IFERROR(V288/H288,"0")+IFERROR(V289/H289,"0")+IFERROR(V290/H290,"0")+IFERROR(V291/H291,"0")</f>
        <v>377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7.9521499999999996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5427.5</v>
      </c>
      <c r="V293" s="306">
        <f>IFERROR(SUM(V284:V291),"0")</f>
        <v>5455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1560</v>
      </c>
      <c r="V295" s="305">
        <f>IFERROR(IF(U295="",0,CEILING((U295/$H295),1)*$H295),"")</f>
        <v>1560</v>
      </c>
      <c r="W295" s="37">
        <f>IFERROR(IF(V295=0,"",ROUNDUP(V295/H295,0)*0.02175),"")</f>
        <v>2.262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13</v>
      </c>
      <c r="V296" s="305">
        <f>IFERROR(IF(U296="",0,CEILING((U296/$H296),1)*$H296),"")</f>
        <v>16</v>
      </c>
      <c r="W296" s="37">
        <f>IFERROR(IF(V296=0,"",ROUNDUP(V296/H296,0)*0.00937),"")</f>
        <v>3.7479999999999999E-2</v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107.25</v>
      </c>
      <c r="V297" s="306">
        <f>IFERROR(V295/H295,"0")+IFERROR(V296/H296,"0")</f>
        <v>108</v>
      </c>
      <c r="W297" s="306">
        <f>IFERROR(IF(W295="",0,W295),"0")+IFERROR(IF(W296="",0,W296),"0")</f>
        <v>2.29948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1573</v>
      </c>
      <c r="V298" s="306">
        <f>IFERROR(SUM(V295:V296),"0")</f>
        <v>1576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78</v>
      </c>
      <c r="V300" s="305">
        <f>IFERROR(IF(U300="",0,CEILING((U300/$H300),1)*$H300),"")</f>
        <v>78</v>
      </c>
      <c r="W300" s="37">
        <f>IFERROR(IF(V300=0,"",ROUNDUP(V300/H300,0)*0.02175),"")</f>
        <v>0.21749999999999997</v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10</v>
      </c>
      <c r="V301" s="306">
        <f>IFERROR(V300/H300,"0")</f>
        <v>10</v>
      </c>
      <c r="W301" s="306">
        <f>IFERROR(IF(W300="",0,W300),"0")</f>
        <v>0.21749999999999997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78</v>
      </c>
      <c r="V302" s="306">
        <f>IFERROR(SUM(V300:V300),"0")</f>
        <v>78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71.5</v>
      </c>
      <c r="V304" s="305">
        <f>IFERROR(IF(U304="",0,CEILING((U304/$H304),1)*$H304),"")</f>
        <v>78</v>
      </c>
      <c r="W304" s="37">
        <f>IFERROR(IF(V304=0,"",ROUNDUP(V304/H304,0)*0.02175),"")</f>
        <v>0.21749999999999997</v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9.1666666666666661</v>
      </c>
      <c r="V305" s="306">
        <f>IFERROR(V304/H304,"0")</f>
        <v>10</v>
      </c>
      <c r="W305" s="306">
        <f>IFERROR(IF(W304="",0,W304),"0")</f>
        <v>0.21749999999999997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71.5</v>
      </c>
      <c r="V306" s="306">
        <f>IFERROR(SUM(V304:V304),"0")</f>
        <v>78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40.299999999999997</v>
      </c>
      <c r="V309" s="305">
        <f>IFERROR(IF(U309="",0,CEILING((U309/$H309),1)*$H309),"")</f>
        <v>48</v>
      </c>
      <c r="W309" s="37">
        <f>IFERROR(IF(V309=0,"",ROUNDUP(V309/H309,0)*0.02175),"")</f>
        <v>8.6999999999999994E-2</v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3.3583333333333329</v>
      </c>
      <c r="V313" s="306">
        <f>IFERROR(V309/H309,"0")+IFERROR(V310/H310,"0")+IFERROR(V311/H311,"0")+IFERROR(V312/H312,"0")</f>
        <v>4</v>
      </c>
      <c r="W313" s="306">
        <f>IFERROR(IF(W309="",0,W309),"0")+IFERROR(IF(W310="",0,W310),"0")+IFERROR(IF(W311="",0,W311),"0")+IFERROR(IF(W312="",0,W312),"0")</f>
        <v>8.6999999999999994E-2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40.299999999999997</v>
      </c>
      <c r="V314" s="306">
        <f>IFERROR(SUM(V309:V312),"0")</f>
        <v>48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32.5</v>
      </c>
      <c r="V321" s="305">
        <f>IFERROR(IF(U321="",0,CEILING((U321/$H321),1)*$H321),"")</f>
        <v>39</v>
      </c>
      <c r="W321" s="37">
        <f>IFERROR(IF(V321=0,"",ROUNDUP(V321/H321,0)*0.02175),"")</f>
        <v>0.10874999999999999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28.6</v>
      </c>
      <c r="V324" s="305">
        <f>IFERROR(IF(U324="",0,CEILING((U324/$H324),1)*$H324),"")</f>
        <v>28.799999999999997</v>
      </c>
      <c r="W324" s="37">
        <f>IFERROR(IF(V324=0,"",ROUNDUP(V324/H324,0)*0.00753),"")</f>
        <v>9.0359999999999996E-2</v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16.083333333333336</v>
      </c>
      <c r="V325" s="306">
        <f>IFERROR(V321/H321,"0")+IFERROR(V322/H322,"0")+IFERROR(V323/H323,"0")+IFERROR(V324/H324,"0")</f>
        <v>17</v>
      </c>
      <c r="W325" s="306">
        <f>IFERROR(IF(W321="",0,W321),"0")+IFERROR(IF(W322="",0,W322),"0")+IFERROR(IF(W323="",0,W323),"0")+IFERROR(IF(W324="",0,W324),"0")</f>
        <v>0.19910999999999998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61.1</v>
      </c>
      <c r="V326" s="306">
        <f>IFERROR(SUM(V321:V324),"0")</f>
        <v>67.8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65</v>
      </c>
      <c r="V339" s="305">
        <f t="shared" ref="V339:V351" si="15">IFERROR(IF(U339="",0,CEILING((U339/$H339),1)*$H339),"")</f>
        <v>67.2</v>
      </c>
      <c r="W339" s="37">
        <f>IFERROR(IF(V339=0,"",ROUNDUP(V339/H339,0)*0.00753),"")</f>
        <v>0.12048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84.5</v>
      </c>
      <c r="V341" s="305">
        <f t="shared" si="15"/>
        <v>88.2</v>
      </c>
      <c r="W341" s="37">
        <f>IFERROR(IF(V341=0,"",ROUNDUP(V341/H341,0)*0.00753),"")</f>
        <v>0.15812999999999999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209.44</v>
      </c>
      <c r="V342" s="305">
        <f t="shared" si="15"/>
        <v>210</v>
      </c>
      <c r="W342" s="37">
        <f>IFERROR(IF(V342=0,"",ROUNDUP(V342/H342,0)*0.00753),"")</f>
        <v>0.94125000000000003</v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54.599999999999987</v>
      </c>
      <c r="V344" s="305">
        <f t="shared" si="15"/>
        <v>54.6</v>
      </c>
      <c r="W344" s="37">
        <f t="shared" si="16"/>
        <v>0.13052</v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54.599999999999987</v>
      </c>
      <c r="V346" s="305">
        <f t="shared" si="15"/>
        <v>54.6</v>
      </c>
      <c r="W346" s="37">
        <f t="shared" si="16"/>
        <v>0.13052</v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54.599999999999987</v>
      </c>
      <c r="V350" s="305">
        <f t="shared" si="15"/>
        <v>54.6</v>
      </c>
      <c r="W350" s="37">
        <f t="shared" si="16"/>
        <v>0.13052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238.26190476190476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240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1.6114200000000001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522.7399999999999</v>
      </c>
      <c r="V353" s="306">
        <f>IFERROR(SUM(V339:V351),"0")</f>
        <v>529.20000000000005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58.5</v>
      </c>
      <c r="V382" s="305">
        <f t="shared" ref="V382:V388" si="17">IFERROR(IF(U382="",0,CEILING((U382/$H382),1)*$H382),"")</f>
        <v>58.800000000000004</v>
      </c>
      <c r="W382" s="37">
        <f>IFERROR(IF(V382=0,"",ROUNDUP(V382/H382,0)*0.00753),"")</f>
        <v>0.10542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27.3</v>
      </c>
      <c r="V387" s="305">
        <f t="shared" si="17"/>
        <v>27.3</v>
      </c>
      <c r="W387" s="37">
        <f>IFERROR(IF(V387=0,"",ROUNDUP(V387/H387,0)*0.00502),"")</f>
        <v>6.5259999999999999E-2</v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26.928571428571431</v>
      </c>
      <c r="V389" s="306">
        <f>IFERROR(V382/H382,"0")+IFERROR(V383/H383,"0")+IFERROR(V384/H384,"0")+IFERROR(V385/H385,"0")+IFERROR(V386/H386,"0")+IFERROR(V387/H387,"0")+IFERROR(V388/H388,"0")</f>
        <v>27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0.17068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85.8</v>
      </c>
      <c r="V390" s="306">
        <f>IFERROR(SUM(V382:V388),"0")</f>
        <v>86.100000000000009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52</v>
      </c>
      <c r="V402" s="305">
        <f t="shared" ref="V402:V410" si="18">IFERROR(IF(U402="",0,CEILING((U402/$H402),1)*$H402),"")</f>
        <v>52.800000000000004</v>
      </c>
      <c r="W402" s="37">
        <f>IFERROR(IF(V402=0,"",ROUNDUP(V402/H402,0)*0.01196),"")</f>
        <v>0.1196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156</v>
      </c>
      <c r="V403" s="305">
        <f t="shared" si="18"/>
        <v>158.4</v>
      </c>
      <c r="W403" s="37">
        <f>IFERROR(IF(V403=0,"",ROUNDUP(V403/H403,0)*0.01196),"")</f>
        <v>0.35880000000000001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23.4</v>
      </c>
      <c r="V404" s="305">
        <f t="shared" si="18"/>
        <v>26.400000000000002</v>
      </c>
      <c r="W404" s="37">
        <f>IFERROR(IF(V404=0,"",ROUNDUP(V404/H404,0)*0.01196),"")</f>
        <v>5.9799999999999999E-2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149.5</v>
      </c>
      <c r="V405" s="305">
        <f t="shared" si="18"/>
        <v>153.12</v>
      </c>
      <c r="W405" s="37">
        <f>IFERROR(IF(V405=0,"",ROUNDUP(V405/H405,0)*0.01196),"")</f>
        <v>0.34683999999999998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72.140151515151501</v>
      </c>
      <c r="V411" s="306">
        <f>IFERROR(V402/H402,"0")+IFERROR(V403/H403,"0")+IFERROR(V404/H404,"0")+IFERROR(V405/H405,"0")+IFERROR(V406/H406,"0")+IFERROR(V407/H407,"0")+IFERROR(V408/H408,"0")+IFERROR(V409/H409,"0")+IFERROR(V410/H410,"0")</f>
        <v>74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0.88504000000000005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380.9</v>
      </c>
      <c r="V412" s="306">
        <f>IFERROR(SUM(V402:V410),"0")</f>
        <v>390.72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109.2</v>
      </c>
      <c r="V414" s="305">
        <f>IFERROR(IF(U414="",0,CEILING((U414/$H414),1)*$H414),"")</f>
        <v>110.88000000000001</v>
      </c>
      <c r="W414" s="37">
        <f>IFERROR(IF(V414=0,"",ROUNDUP(V414/H414,0)*0.01196),"")</f>
        <v>0.25115999999999999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20.68181818181818</v>
      </c>
      <c r="V416" s="306">
        <f>IFERROR(V414/H414,"0")+IFERROR(V415/H415,"0")</f>
        <v>21</v>
      </c>
      <c r="W416" s="306">
        <f>IFERROR(IF(W414="",0,W414),"0")+IFERROR(IF(W415="",0,W415),"0")</f>
        <v>0.25115999999999999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109.2</v>
      </c>
      <c r="V417" s="306">
        <f>IFERROR(SUM(V414:V415),"0")</f>
        <v>110.88000000000001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74.099999999999994</v>
      </c>
      <c r="V419" s="305">
        <f t="shared" ref="V419:V424" si="19">IFERROR(IF(U419="",0,CEILING((U419/$H419),1)*$H419),"")</f>
        <v>79.2</v>
      </c>
      <c r="W419" s="37">
        <f>IFERROR(IF(V419=0,"",ROUNDUP(V419/H419,0)*0.01196),"")</f>
        <v>0.1794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67.599999999999994</v>
      </c>
      <c r="V420" s="305">
        <f t="shared" si="19"/>
        <v>68.64</v>
      </c>
      <c r="W420" s="37">
        <f>IFERROR(IF(V420=0,"",ROUNDUP(V420/H420,0)*0.01196),"")</f>
        <v>0.15548000000000001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83.2</v>
      </c>
      <c r="V421" s="305">
        <f t="shared" si="19"/>
        <v>84.48</v>
      </c>
      <c r="W421" s="37">
        <f>IFERROR(IF(V421=0,"",ROUNDUP(V421/H421,0)*0.01196),"")</f>
        <v>0.19136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42.594696969696969</v>
      </c>
      <c r="V425" s="306">
        <f>IFERROR(V419/H419,"0")+IFERROR(V420/H420,"0")+IFERROR(V421/H421,"0")+IFERROR(V422/H422,"0")+IFERROR(V423/H423,"0")+IFERROR(V424/H424,"0")</f>
        <v>44</v>
      </c>
      <c r="W425" s="306">
        <f>IFERROR(IF(W419="",0,W419),"0")+IFERROR(IF(W420="",0,W420),"0")+IFERROR(IF(W421="",0,W421),"0")+IFERROR(IF(W422="",0,W422),"0")+IFERROR(IF(W423="",0,W423),"0")+IFERROR(IF(W424="",0,W424),"0")</f>
        <v>0.52624000000000004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224.89999999999998</v>
      </c>
      <c r="V426" s="306">
        <f>IFERROR(SUM(V419:V424),"0")</f>
        <v>232.32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19.5</v>
      </c>
      <c r="V436" s="305">
        <f>IFERROR(IF(U436="",0,CEILING((U436/$H436),1)*$H436),"")</f>
        <v>24</v>
      </c>
      <c r="W436" s="37">
        <f>IFERROR(IF(V436=0,"",ROUNDUP(V436/H436,0)*0.02175),"")</f>
        <v>4.3499999999999997E-2</v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1.625</v>
      </c>
      <c r="V437" s="306">
        <f>IFERROR(V435/H435,"0")+IFERROR(V436/H436,"0")</f>
        <v>2</v>
      </c>
      <c r="W437" s="306">
        <f>IFERROR(IF(W435="",0,W435),"0")+IFERROR(IF(W436="",0,W436),"0")</f>
        <v>4.3499999999999997E-2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19.5</v>
      </c>
      <c r="V438" s="306">
        <f>IFERROR(SUM(V435:V436),"0")</f>
        <v>24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65</v>
      </c>
      <c r="V455" s="305">
        <f>IFERROR(IF(U455="",0,CEILING((U455/$H455),1)*$H455),"")</f>
        <v>67.2</v>
      </c>
      <c r="W455" s="37">
        <f>IFERROR(IF(V455=0,"",ROUNDUP(V455/H455,0)*0.00753),"")</f>
        <v>0.12048</v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15.476190476190476</v>
      </c>
      <c r="V456" s="306">
        <f>IFERROR(V455/H455,"0")</f>
        <v>16</v>
      </c>
      <c r="W456" s="306">
        <f>IFERROR(IF(W455="",0,W455),"0")</f>
        <v>0.12048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65</v>
      </c>
      <c r="V457" s="306">
        <f>IFERROR(SUM(V455:V455),"0")</f>
        <v>67.2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1200</v>
      </c>
      <c r="V459" s="305">
        <f>IFERROR(IF(U459="",0,CEILING((U459/$H459),1)*$H459),"")</f>
        <v>1201.2</v>
      </c>
      <c r="W459" s="37">
        <f>IFERROR(IF(V459=0,"",ROUNDUP(V459/H459,0)*0.02175),"")</f>
        <v>3.3494999999999999</v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153.84615384615384</v>
      </c>
      <c r="V460" s="306">
        <f>IFERROR(V459/H459,"0")</f>
        <v>154</v>
      </c>
      <c r="W460" s="306">
        <f>IFERROR(IF(W459="",0,W459),"0")</f>
        <v>3.3494999999999999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1200</v>
      </c>
      <c r="V461" s="306">
        <f>IFERROR(SUM(V459:V459),"0")</f>
        <v>1201.2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17612.445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17813.11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18732.257489765376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18945.476999999999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34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34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19582.257489765376</v>
      </c>
      <c r="V465" s="306">
        <f>GrossWeightTotalR+PalletQtyTotalR*25</f>
        <v>19795.476999999999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3300.8874661226941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3338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38.316870000000009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153.9</v>
      </c>
      <c r="D472" s="47">
        <f>IFERROR(V52*1,"0")+IFERROR(V53*1,"0")+IFERROR(V54*1,"0")</f>
        <v>633.6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1740.8</v>
      </c>
      <c r="F472" s="47">
        <f>IFERROR(V119*1,"0")+IFERROR(V120*1,"0")+IFERROR(V121*1,"0")+IFERROR(V122*1,"0")</f>
        <v>418.5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373.8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1960.3999999999994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693.52</v>
      </c>
      <c r="K472" s="47">
        <f>IFERROR(V248*1,"0")+IFERROR(V249*1,"0")+IFERROR(V250*1,"0")+IFERROR(V251*1,"0")+IFERROR(V252*1,"0")+IFERROR(V253*1,"0")+IFERROR(V254*1,"0")+IFERROR(V258*1,"0")+IFERROR(V259*1,"0")</f>
        <v>97.2</v>
      </c>
      <c r="L472" s="47">
        <f>IFERROR(V264*1,"0")+IFERROR(V268*1,"0")+IFERROR(V269*1,"0")+IFERROR(V270*1,"0")+IFERROR(V274*1,"0")+IFERROR(V278*1,"0")</f>
        <v>1796.9700000000003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7187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115.8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529.20000000000005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86.100000000000009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733.92000000000007</v>
      </c>
      <c r="R472" s="47">
        <f>IFERROR(V435*1,"0")+IFERROR(V436*1,"0")+IFERROR(V440*1,"0")+IFERROR(V441*1,"0")+IFERROR(V445*1,"0")+IFERROR(V449*1,"0")+IFERROR(V450*1,"0")</f>
        <v>24</v>
      </c>
      <c r="S472" s="47">
        <f>IFERROR(V455*1,"0")+IFERROR(V459*1,"0")</f>
        <v>1268.4000000000001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2023-09-22T11:33:35Z</dcterms:modified>
</cp:coreProperties>
</file>