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V451" i="1"/>
  <c r="U451" i="1"/>
  <c r="V450" i="1"/>
  <c r="W450" i="1" s="1"/>
  <c r="M450" i="1"/>
  <c r="V449" i="1"/>
  <c r="M449" i="1"/>
  <c r="U447" i="1"/>
  <c r="U446" i="1"/>
  <c r="V445" i="1"/>
  <c r="W445" i="1" s="1"/>
  <c r="M445" i="1"/>
  <c r="W444" i="1"/>
  <c r="W446" i="1" s="1"/>
  <c r="V444" i="1"/>
  <c r="M444" i="1"/>
  <c r="U442" i="1"/>
  <c r="U441" i="1"/>
  <c r="W440" i="1"/>
  <c r="V440" i="1"/>
  <c r="M440" i="1"/>
  <c r="W439" i="1"/>
  <c r="W441" i="1" s="1"/>
  <c r="V439" i="1"/>
  <c r="V442" i="1" s="1"/>
  <c r="M439" i="1"/>
  <c r="U437" i="1"/>
  <c r="U436" i="1"/>
  <c r="V435" i="1"/>
  <c r="W435" i="1" s="1"/>
  <c r="M435" i="1"/>
  <c r="W434" i="1"/>
  <c r="V434" i="1"/>
  <c r="M434" i="1"/>
  <c r="U430" i="1"/>
  <c r="U429" i="1"/>
  <c r="V428" i="1"/>
  <c r="W428" i="1" s="1"/>
  <c r="M428" i="1"/>
  <c r="V427" i="1"/>
  <c r="M427" i="1"/>
  <c r="U425" i="1"/>
  <c r="U424" i="1"/>
  <c r="V423" i="1"/>
  <c r="W423" i="1" s="1"/>
  <c r="W422" i="1"/>
  <c r="V422" i="1"/>
  <c r="V421" i="1"/>
  <c r="W421" i="1" s="1"/>
  <c r="V420" i="1"/>
  <c r="W420" i="1" s="1"/>
  <c r="W424" i="1" s="1"/>
  <c r="M420" i="1"/>
  <c r="W419" i="1"/>
  <c r="V419" i="1"/>
  <c r="M419" i="1"/>
  <c r="V418" i="1"/>
  <c r="W418" i="1" s="1"/>
  <c r="M418" i="1"/>
  <c r="U416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402" i="1"/>
  <c r="V410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V386" i="1"/>
  <c r="W386" i="1" s="1"/>
  <c r="M386" i="1"/>
  <c r="W385" i="1"/>
  <c r="V385" i="1"/>
  <c r="M385" i="1"/>
  <c r="V384" i="1"/>
  <c r="W384" i="1" s="1"/>
  <c r="W383" i="1"/>
  <c r="V383" i="1"/>
  <c r="M383" i="1"/>
  <c r="V382" i="1"/>
  <c r="W382" i="1" s="1"/>
  <c r="M382" i="1"/>
  <c r="V381" i="1"/>
  <c r="W381" i="1" s="1"/>
  <c r="M381" i="1"/>
  <c r="V379" i="1"/>
  <c r="U379" i="1"/>
  <c r="W378" i="1"/>
  <c r="V378" i="1"/>
  <c r="U378" i="1"/>
  <c r="V377" i="1"/>
  <c r="W377" i="1" s="1"/>
  <c r="M377" i="1"/>
  <c r="W376" i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M365" i="1"/>
  <c r="V363" i="1"/>
  <c r="U363" i="1"/>
  <c r="W362" i="1"/>
  <c r="V362" i="1"/>
  <c r="U362" i="1"/>
  <c r="V361" i="1"/>
  <c r="W361" i="1" s="1"/>
  <c r="M361" i="1"/>
  <c r="U359" i="1"/>
  <c r="U358" i="1"/>
  <c r="V357" i="1"/>
  <c r="W357" i="1" s="1"/>
  <c r="M357" i="1"/>
  <c r="W356" i="1"/>
  <c r="V356" i="1"/>
  <c r="M356" i="1"/>
  <c r="V355" i="1"/>
  <c r="V359" i="1" s="1"/>
  <c r="M355" i="1"/>
  <c r="W354" i="1"/>
  <c r="V354" i="1"/>
  <c r="M354" i="1"/>
  <c r="U352" i="1"/>
  <c r="U351" i="1"/>
  <c r="V350" i="1"/>
  <c r="W350" i="1" s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W340" i="1"/>
  <c r="V340" i="1"/>
  <c r="M340" i="1"/>
  <c r="V339" i="1"/>
  <c r="W339" i="1" s="1"/>
  <c r="M339" i="1"/>
  <c r="V338" i="1"/>
  <c r="V351" i="1" s="1"/>
  <c r="M338" i="1"/>
  <c r="V336" i="1"/>
  <c r="U336" i="1"/>
  <c r="U335" i="1"/>
  <c r="V334" i="1"/>
  <c r="W334" i="1" s="1"/>
  <c r="W335" i="1" s="1"/>
  <c r="M334" i="1"/>
  <c r="W333" i="1"/>
  <c r="V333" i="1"/>
  <c r="O468" i="1" s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U317" i="1"/>
  <c r="V316" i="1"/>
  <c r="W316" i="1" s="1"/>
  <c r="W317" i="1" s="1"/>
  <c r="M316" i="1"/>
  <c r="W315" i="1"/>
  <c r="V315" i="1"/>
  <c r="M315" i="1"/>
  <c r="U313" i="1"/>
  <c r="V312" i="1"/>
  <c r="U312" i="1"/>
  <c r="W311" i="1"/>
  <c r="V311" i="1"/>
  <c r="M311" i="1"/>
  <c r="V310" i="1"/>
  <c r="W310" i="1" s="1"/>
  <c r="M310" i="1"/>
  <c r="W309" i="1"/>
  <c r="V309" i="1"/>
  <c r="V313" i="1" s="1"/>
  <c r="M309" i="1"/>
  <c r="V308" i="1"/>
  <c r="M308" i="1"/>
  <c r="U305" i="1"/>
  <c r="V304" i="1"/>
  <c r="U304" i="1"/>
  <c r="V303" i="1"/>
  <c r="W303" i="1" s="1"/>
  <c r="W304" i="1" s="1"/>
  <c r="M303" i="1"/>
  <c r="V301" i="1"/>
  <c r="U301" i="1"/>
  <c r="W300" i="1"/>
  <c r="U300" i="1"/>
  <c r="V299" i="1"/>
  <c r="W299" i="1" s="1"/>
  <c r="M299" i="1"/>
  <c r="U297" i="1"/>
  <c r="U296" i="1"/>
  <c r="V295" i="1"/>
  <c r="W295" i="1" s="1"/>
  <c r="M295" i="1"/>
  <c r="W294" i="1"/>
  <c r="W296" i="1" s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W286" i="1"/>
  <c r="V286" i="1"/>
  <c r="M286" i="1"/>
  <c r="V285" i="1"/>
  <c r="W285" i="1" s="1"/>
  <c r="M285" i="1"/>
  <c r="V284" i="1"/>
  <c r="V291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V271" i="1" s="1"/>
  <c r="M267" i="1"/>
  <c r="U265" i="1"/>
  <c r="V264" i="1"/>
  <c r="U264" i="1"/>
  <c r="W263" i="1"/>
  <c r="W264" i="1" s="1"/>
  <c r="V263" i="1"/>
  <c r="V265" i="1" s="1"/>
  <c r="M263" i="1"/>
  <c r="U260" i="1"/>
  <c r="U259" i="1"/>
  <c r="V258" i="1"/>
  <c r="W258" i="1" s="1"/>
  <c r="M258" i="1"/>
  <c r="V257" i="1"/>
  <c r="M257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M248" i="1"/>
  <c r="V247" i="1"/>
  <c r="K468" i="1" s="1"/>
  <c r="M247" i="1"/>
  <c r="U244" i="1"/>
  <c r="V243" i="1"/>
  <c r="U243" i="1"/>
  <c r="W242" i="1"/>
  <c r="V242" i="1"/>
  <c r="M242" i="1"/>
  <c r="V241" i="1"/>
  <c r="W241" i="1" s="1"/>
  <c r="M241" i="1"/>
  <c r="W240" i="1"/>
  <c r="W243" i="1" s="1"/>
  <c r="V240" i="1"/>
  <c r="V244" i="1" s="1"/>
  <c r="M240" i="1"/>
  <c r="U238" i="1"/>
  <c r="V237" i="1"/>
  <c r="U237" i="1"/>
  <c r="W236" i="1"/>
  <c r="V236" i="1"/>
  <c r="M236" i="1"/>
  <c r="W235" i="1"/>
  <c r="V235" i="1"/>
  <c r="V238" i="1" s="1"/>
  <c r="V234" i="1"/>
  <c r="W234" i="1" s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M221" i="1"/>
  <c r="W220" i="1"/>
  <c r="V220" i="1"/>
  <c r="V224" i="1" s="1"/>
  <c r="M220" i="1"/>
  <c r="V219" i="1"/>
  <c r="W219" i="1" s="1"/>
  <c r="M219" i="1"/>
  <c r="W218" i="1"/>
  <c r="W224" i="1" s="1"/>
  <c r="V218" i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W211" i="1" s="1"/>
  <c r="M211" i="1"/>
  <c r="U209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M189" i="1"/>
  <c r="U186" i="1"/>
  <c r="U185" i="1"/>
  <c r="W184" i="1"/>
  <c r="V184" i="1"/>
  <c r="M184" i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V180" i="1" s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V156" i="1"/>
  <c r="V161" i="1" s="1"/>
  <c r="M156" i="1"/>
  <c r="U154" i="1"/>
  <c r="U153" i="1"/>
  <c r="V152" i="1"/>
  <c r="W152" i="1" s="1"/>
  <c r="M152" i="1"/>
  <c r="V151" i="1"/>
  <c r="U149" i="1"/>
  <c r="V148" i="1"/>
  <c r="U148" i="1"/>
  <c r="W147" i="1"/>
  <c r="V147" i="1"/>
  <c r="M147" i="1"/>
  <c r="W146" i="1"/>
  <c r="W148" i="1" s="1"/>
  <c r="V146" i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W134" i="1"/>
  <c r="W142" i="1" s="1"/>
  <c r="V134" i="1"/>
  <c r="H468" i="1" s="1"/>
  <c r="M134" i="1"/>
  <c r="U131" i="1"/>
  <c r="U130" i="1"/>
  <c r="W129" i="1"/>
  <c r="V129" i="1"/>
  <c r="M129" i="1"/>
  <c r="V128" i="1"/>
  <c r="V130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F468" i="1" s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V114" i="1" s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V107" i="1" s="1"/>
  <c r="M99" i="1"/>
  <c r="W98" i="1"/>
  <c r="V98" i="1"/>
  <c r="W97" i="1"/>
  <c r="V97" i="1"/>
  <c r="V106" i="1" s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V94" i="1" s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V77" i="1"/>
  <c r="W77" i="1" s="1"/>
  <c r="M77" i="1"/>
  <c r="W76" i="1"/>
  <c r="W82" i="1" s="1"/>
  <c r="V76" i="1"/>
  <c r="V82" i="1" s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V74" i="1" s="1"/>
  <c r="M60" i="1"/>
  <c r="W59" i="1"/>
  <c r="V59" i="1"/>
  <c r="U56" i="1"/>
  <c r="U55" i="1"/>
  <c r="V54" i="1"/>
  <c r="W54" i="1" s="1"/>
  <c r="V53" i="1"/>
  <c r="M53" i="1"/>
  <c r="W52" i="1"/>
  <c r="V52" i="1"/>
  <c r="V55" i="1" s="1"/>
  <c r="M52" i="1"/>
  <c r="U49" i="1"/>
  <c r="V48" i="1"/>
  <c r="U48" i="1"/>
  <c r="W47" i="1"/>
  <c r="V47" i="1"/>
  <c r="M47" i="1"/>
  <c r="V46" i="1"/>
  <c r="C468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M26" i="1"/>
  <c r="U24" i="1"/>
  <c r="U458" i="1" s="1"/>
  <c r="U23" i="1"/>
  <c r="V22" i="1"/>
  <c r="M22" i="1"/>
  <c r="H10" i="1"/>
  <c r="A9" i="1"/>
  <c r="D7" i="1"/>
  <c r="N6" i="1"/>
  <c r="M2" i="1"/>
  <c r="W160" i="1" l="1"/>
  <c r="J9" i="1"/>
  <c r="H9" i="1"/>
  <c r="F10" i="1"/>
  <c r="F9" i="1"/>
  <c r="B468" i="1"/>
  <c r="V459" i="1"/>
  <c r="V23" i="1"/>
  <c r="V460" i="1"/>
  <c r="V24" i="1"/>
  <c r="W22" i="1"/>
  <c r="W23" i="1" s="1"/>
  <c r="W106" i="1"/>
  <c r="A10" i="1"/>
  <c r="V32" i="1"/>
  <c r="V33" i="1"/>
  <c r="W26" i="1"/>
  <c r="W32" i="1" s="1"/>
  <c r="W53" i="1"/>
  <c r="W55" i="1" s="1"/>
  <c r="V56" i="1"/>
  <c r="W436" i="1"/>
  <c r="V186" i="1"/>
  <c r="V216" i="1"/>
  <c r="V232" i="1"/>
  <c r="V260" i="1"/>
  <c r="W257" i="1"/>
  <c r="W259" i="1" s="1"/>
  <c r="V358" i="1"/>
  <c r="V368" i="1"/>
  <c r="W365" i="1"/>
  <c r="W368" i="1" s="1"/>
  <c r="W388" i="1"/>
  <c r="V389" i="1"/>
  <c r="V430" i="1"/>
  <c r="W427" i="1"/>
  <c r="W429" i="1" s="1"/>
  <c r="S468" i="1"/>
  <c r="V457" i="1"/>
  <c r="D468" i="1"/>
  <c r="V41" i="1"/>
  <c r="E468" i="1"/>
  <c r="W60" i="1"/>
  <c r="W73" i="1" s="1"/>
  <c r="W85" i="1"/>
  <c r="W94" i="1" s="1"/>
  <c r="W99" i="1"/>
  <c r="W118" i="1"/>
  <c r="W122" i="1" s="1"/>
  <c r="G468" i="1"/>
  <c r="W128" i="1"/>
  <c r="W130" i="1" s="1"/>
  <c r="V131" i="1"/>
  <c r="I468" i="1"/>
  <c r="V149" i="1"/>
  <c r="W167" i="1"/>
  <c r="W183" i="1"/>
  <c r="W185" i="1" s="1"/>
  <c r="V209" i="1"/>
  <c r="V225" i="1"/>
  <c r="W237" i="1"/>
  <c r="W247" i="1"/>
  <c r="W254" i="1" s="1"/>
  <c r="V259" i="1"/>
  <c r="W267" i="1"/>
  <c r="W270" i="1" s="1"/>
  <c r="V270" i="1"/>
  <c r="V297" i="1"/>
  <c r="V300" i="1"/>
  <c r="N468" i="1"/>
  <c r="W308" i="1"/>
  <c r="W312" i="1" s="1"/>
  <c r="V317" i="1"/>
  <c r="V324" i="1"/>
  <c r="V335" i="1"/>
  <c r="W355" i="1"/>
  <c r="W358" i="1" s="1"/>
  <c r="V416" i="1"/>
  <c r="V429" i="1"/>
  <c r="R468" i="1"/>
  <c r="V436" i="1"/>
  <c r="V437" i="1"/>
  <c r="V441" i="1"/>
  <c r="V447" i="1"/>
  <c r="W455" i="1"/>
  <c r="W456" i="1" s="1"/>
  <c r="V122" i="1"/>
  <c r="U462" i="1"/>
  <c r="V83" i="1"/>
  <c r="V95" i="1"/>
  <c r="V115" i="1"/>
  <c r="V154" i="1"/>
  <c r="W151" i="1"/>
  <c r="W153" i="1" s="1"/>
  <c r="V160" i="1"/>
  <c r="J468" i="1"/>
  <c r="V205" i="1"/>
  <c r="V208" i="1"/>
  <c r="V215" i="1"/>
  <c r="V231" i="1"/>
  <c r="V255" i="1"/>
  <c r="W284" i="1"/>
  <c r="W291" i="1" s="1"/>
  <c r="M468" i="1"/>
  <c r="V296" i="1"/>
  <c r="W324" i="1"/>
  <c r="V352" i="1"/>
  <c r="W338" i="1"/>
  <c r="W351" i="1" s="1"/>
  <c r="V369" i="1"/>
  <c r="V388" i="1"/>
  <c r="V415" i="1"/>
  <c r="V425" i="1"/>
  <c r="V446" i="1"/>
  <c r="L468" i="1"/>
  <c r="W46" i="1"/>
  <c r="W48" i="1" s="1"/>
  <c r="V49" i="1"/>
  <c r="V73" i="1"/>
  <c r="W109" i="1"/>
  <c r="W114" i="1" s="1"/>
  <c r="V123" i="1"/>
  <c r="V142" i="1"/>
  <c r="V143" i="1"/>
  <c r="V153" i="1"/>
  <c r="V181" i="1"/>
  <c r="W163" i="1"/>
  <c r="W189" i="1"/>
  <c r="W204" i="1" s="1"/>
  <c r="V204" i="1"/>
  <c r="W215" i="1"/>
  <c r="W231" i="1"/>
  <c r="V254" i="1"/>
  <c r="V292" i="1"/>
  <c r="V305" i="1"/>
  <c r="V325" i="1"/>
  <c r="W402" i="1"/>
  <c r="W410" i="1" s="1"/>
  <c r="Q468" i="1"/>
  <c r="V411" i="1"/>
  <c r="V424" i="1"/>
  <c r="V452" i="1"/>
  <c r="W449" i="1"/>
  <c r="W451" i="1" s="1"/>
  <c r="V456" i="1"/>
  <c r="P468" i="1"/>
  <c r="V461" i="1" l="1"/>
  <c r="W180" i="1"/>
  <c r="W463" i="1" s="1"/>
  <c r="V458" i="1"/>
  <c r="V462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<sst xmlns="http://schemas.openxmlformats.org/spreadsheetml/2006/main" count="1654" uniqueCount="625">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</sst>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45197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0.41666666666666669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1200</v>
      </c>
      <c r="V46" s="304">
        <f>IFERROR(IF(U46="",0,CEILING((U46/$H46),1)*$H46),"")</f>
        <v>1209.6000000000001</v>
      </c>
      <c r="W46" s="37">
        <f>IFERROR(IF(V46=0,"",ROUNDUP(V46/H46,0)*0.02175),"")</f>
        <v>2.4359999999999999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111.1111111111111</v>
      </c>
      <c r="V48" s="305">
        <f>IFERROR(V46/H46,"0")+IFERROR(V47/H47,"0")</f>
        <v>112</v>
      </c>
      <c r="W48" s="305">
        <f>IFERROR(IF(W46="",0,W46),"0")+IFERROR(IF(W47="",0,W47),"0")</f>
        <v>2.4359999999999999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1200</v>
      </c>
      <c r="V49" s="305">
        <f>IFERROR(SUM(V46:V47),"0")</f>
        <v>1209.6000000000001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450</v>
      </c>
      <c r="V53" s="304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100</v>
      </c>
      <c r="V55" s="305">
        <f>IFERROR(V52/H52,"0")+IFERROR(V53/H53,"0")+IFERROR(V54/H54,"0")</f>
        <v>100</v>
      </c>
      <c r="W55" s="305">
        <f>IFERROR(IF(W52="",0,W52),"0")+IFERROR(IF(W53="",0,W53),"0")+IFERROR(IF(W54="",0,W54),"0")</f>
        <v>0.93699999999999994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450</v>
      </c>
      <c r="V56" s="305">
        <f>IFERROR(SUM(V52:V54),"0")</f>
        <v>450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100</v>
      </c>
      <c r="V89" s="304">
        <f t="shared" si="5"/>
        <v>108</v>
      </c>
      <c r="W89" s="37">
        <f>IFERROR(IF(V89=0,"",ROUNDUP(V89/H89,0)*0.02175),"")</f>
        <v>0.26100000000000001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11.111111111111111</v>
      </c>
      <c r="V94" s="305">
        <f>IFERROR(V85/H85,"0")+IFERROR(V86/H86,"0")+IFERROR(V87/H87,"0")+IFERROR(V88/H88,"0")+IFERROR(V89/H89,"0")+IFERROR(V90/H90,"0")+IFERROR(V91/H91,"0")+IFERROR(V92/H92,"0")+IFERROR(V93/H93,"0")</f>
        <v>12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0.26100000000000001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100</v>
      </c>
      <c r="V95" s="305">
        <f>IFERROR(SUM(V85:V93),"0")</f>
        <v>108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50</v>
      </c>
      <c r="V98" s="304">
        <f t="shared" si="6"/>
        <v>50.400000000000006</v>
      </c>
      <c r="W98" s="37">
        <f>IFERROR(IF(V98=0,"",ROUNDUP(V98/H98,0)*0.02175),"")</f>
        <v>0.1305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5.9523809523809526</v>
      </c>
      <c r="V106" s="305">
        <f>IFERROR(V97/H97,"0")+IFERROR(V98/H98,"0")+IFERROR(V99/H99,"0")+IFERROR(V100/H100,"0")+IFERROR(V101/H101,"0")+IFERROR(V102/H102,"0")+IFERROR(V103/H103,"0")+IFERROR(V104/H104,"0")+IFERROR(V105/H105,"0")</f>
        <v>6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0.1305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50</v>
      </c>
      <c r="V107" s="305">
        <f>IFERROR(SUM(V97:V105),"0")</f>
        <v>50.400000000000006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4000</v>
      </c>
      <c r="V218" s="304">
        <f t="shared" ref="V218:V223" si="12">IFERROR(IF(U218="",0,CEILING((U218/$H218),1)*$H218),"")</f>
        <v>4001.3999999999996</v>
      </c>
      <c r="W218" s="37">
        <f>IFERROR(IF(V218=0,"",ROUNDUP(V218/H218,0)*0.02175),"")</f>
        <v>10.744499999999999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50</v>
      </c>
      <c r="V219" s="304">
        <f t="shared" si="12"/>
        <v>54.6</v>
      </c>
      <c r="W219" s="37">
        <f>IFERROR(IF(V219=0,"",ROUNDUP(V219/H219,0)*0.02175),"")</f>
        <v>0.15225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500.2374169040836</v>
      </c>
      <c r="V224" s="305">
        <f>IFERROR(V218/H218,"0")+IFERROR(V219/H219,"0")+IFERROR(V220/H220,"0")+IFERROR(V221/H221,"0")+IFERROR(V222/H222,"0")+IFERROR(V223/H223,"0")</f>
        <v>501</v>
      </c>
      <c r="W224" s="305">
        <f>IFERROR(IF(W218="",0,W218),"0")+IFERROR(IF(W219="",0,W219),"0")+IFERROR(IF(W220="",0,W220),"0")+IFERROR(IF(W221="",0,W221),"0")+IFERROR(IF(W222="",0,W222),"0")+IFERROR(IF(W223="",0,W223),"0")</f>
        <v>10.896749999999999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4050</v>
      </c>
      <c r="V225" s="305">
        <f>IFERROR(SUM(V218:V223),"0")</f>
        <v>4055.9999999999995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50</v>
      </c>
      <c r="V227" s="304">
        <f>IFERROR(IF(U227="",0,CEILING((U227/$H227),1)*$H227),"")</f>
        <v>50.400000000000006</v>
      </c>
      <c r="W227" s="37">
        <f>IFERROR(IF(V227=0,"",ROUNDUP(V227/H227,0)*0.02175),"")</f>
        <v>0.1305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5.9523809523809526</v>
      </c>
      <c r="V231" s="305">
        <f>IFERROR(V227/H227,"0")+IFERROR(V228/H228,"0")+IFERROR(V229/H229,"0")+IFERROR(V230/H230,"0")</f>
        <v>6</v>
      </c>
      <c r="W231" s="305">
        <f>IFERROR(IF(W227="",0,W227),"0")+IFERROR(IF(W228="",0,W228),"0")+IFERROR(IF(W229="",0,W229),"0")+IFERROR(IF(W230="",0,W230),"0")</f>
        <v>0.1305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50</v>
      </c>
      <c r="V232" s="305">
        <f>IFERROR(SUM(V227:V230),"0")</f>
        <v>50.400000000000006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300</v>
      </c>
      <c r="V247" s="304">
        <f t="shared" ref="V247:V253" si="13">IFERROR(IF(U247="",0,CEILING((U247/$H247),1)*$H247),"")</f>
        <v>302.40000000000003</v>
      </c>
      <c r="W247" s="37">
        <f>IFERROR(IF(V247=0,"",ROUNDUP(V247/H247,0)*0.02175),"")</f>
        <v>0.60899999999999999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50</v>
      </c>
      <c r="V252" s="304">
        <f t="shared" si="13"/>
        <v>50</v>
      </c>
      <c r="W252" s="37">
        <f>IFERROR(IF(V252=0,"",ROUNDUP(V252/H252,0)*0.00937),"")</f>
        <v>9.3700000000000006E-2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37.777777777777771</v>
      </c>
      <c r="V254" s="305">
        <f>IFERROR(V247/H247,"0")+IFERROR(V248/H248,"0")+IFERROR(V249/H249,"0")+IFERROR(V250/H250,"0")+IFERROR(V251/H251,"0")+IFERROR(V252/H252,"0")+IFERROR(V253/H253,"0")</f>
        <v>38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0.70269999999999999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350</v>
      </c>
      <c r="V255" s="305">
        <f>IFERROR(SUM(V247:V253),"0")</f>
        <v>352.40000000000003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150</v>
      </c>
      <c r="V267" s="304">
        <f>IFERROR(IF(U267="",0,CEILING((U267/$H267),1)*$H267),"")</f>
        <v>153.9</v>
      </c>
      <c r="W267" s="37">
        <f>IFERROR(IF(V267=0,"",ROUNDUP(V267/H267,0)*0.02175),"")</f>
        <v>0.41324999999999995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18.518518518518519</v>
      </c>
      <c r="V270" s="305">
        <f>IFERROR(V267/H267,"0")+IFERROR(V268/H268,"0")+IFERROR(V269/H269,"0")</f>
        <v>19</v>
      </c>
      <c r="W270" s="305">
        <f>IFERROR(IF(W267="",0,W267),"0")+IFERROR(IF(W268="",0,W268),"0")+IFERROR(IF(W269="",0,W269),"0")</f>
        <v>0.41324999999999995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150</v>
      </c>
      <c r="V271" s="305">
        <f>IFERROR(SUM(V267:V269),"0")</f>
        <v>153.9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500</v>
      </c>
      <c r="V287" s="304">
        <f t="shared" si="14"/>
        <v>510</v>
      </c>
      <c r="W287" s="37">
        <f>IFERROR(IF(V287=0,"",ROUNDUP(V287/H287,0)*0.02175),"")</f>
        <v>0.73949999999999994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33.333333333333336</v>
      </c>
      <c r="V291" s="305">
        <f>IFERROR(V283/H283,"0")+IFERROR(V284/H284,"0")+IFERROR(V285/H285,"0")+IFERROR(V286/H286,"0")+IFERROR(V287/H287,"0")+IFERROR(V288/H288,"0")+IFERROR(V289/H289,"0")+IFERROR(V290/H290,"0")</f>
        <v>34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0.73949999999999994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500</v>
      </c>
      <c r="V292" s="305">
        <f>IFERROR(SUM(V283:V290),"0")</f>
        <v>510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1500</v>
      </c>
      <c r="V294" s="304">
        <f>IFERROR(IF(U294="",0,CEILING((U294/$H294),1)*$H294),"")</f>
        <v>1500</v>
      </c>
      <c r="W294" s="37">
        <f>IFERROR(IF(V294=0,"",ROUNDUP(V294/H294,0)*0.02175),"")</f>
        <v>2.1749999999999998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100</v>
      </c>
      <c r="V296" s="305">
        <f>IFERROR(V294/H294,"0")+IFERROR(V295/H295,"0")</f>
        <v>100</v>
      </c>
      <c r="W296" s="305">
        <f>IFERROR(IF(W294="",0,W294),"0")+IFERROR(IF(W295="",0,W295),"0")</f>
        <v>2.1749999999999998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1500</v>
      </c>
      <c r="V297" s="305">
        <f>IFERROR(SUM(V294:V295),"0")</f>
        <v>1500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30</v>
      </c>
      <c r="V339" s="304">
        <f t="shared" si="15"/>
        <v>33.6</v>
      </c>
      <c r="W339" s="37">
        <f>IFERROR(IF(V339=0,"",ROUNDUP(V339/H339,0)*0.00753),"")</f>
        <v>6.0240000000000002E-2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50</v>
      </c>
      <c r="V340" s="304">
        <f t="shared" si="15"/>
        <v>50.400000000000006</v>
      </c>
      <c r="W340" s="37">
        <f>IFERROR(IF(V340=0,"",ROUNDUP(V340/H340,0)*0.00753),"")</f>
        <v>9.0359999999999996E-2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19.047619047619047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0.15060000000000001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80</v>
      </c>
      <c r="V352" s="305">
        <f>IFERROR(SUM(V338:V350),"0")</f>
        <v>84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50</v>
      </c>
      <c r="V381" s="304">
        <f t="shared" ref="V381:V387" si="17">IFERROR(IF(U381="",0,CEILING((U381/$H381),1)*$H381),"")</f>
        <v>50.400000000000006</v>
      </c>
      <c r="W381" s="37">
        <f>IFERROR(IF(V381=0,"",ROUNDUP(V381/H381,0)*0.00753),"")</f>
        <v>9.0359999999999996E-2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11.904761904761905</v>
      </c>
      <c r="V388" s="305">
        <f>IFERROR(V381/H381,"0")+IFERROR(V382/H382,"0")+IFERROR(V383/H383,"0")+IFERROR(V384/H384,"0")+IFERROR(V385/H385,"0")+IFERROR(V386/H386,"0")+IFERROR(V387/H387,"0")</f>
        <v>12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9.0359999999999996E-2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50</v>
      </c>
      <c r="V389" s="305">
        <f>IFERROR(SUM(V381:V387),"0")</f>
        <v>50.400000000000006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60</v>
      </c>
      <c r="V402" s="304">
        <f t="shared" si="18"/>
        <v>63.36</v>
      </c>
      <c r="W402" s="37">
        <f>IFERROR(IF(V402=0,"",ROUNDUP(V402/H402,0)*0.01196),"")</f>
        <v>0.14352000000000001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11.363636363636363</v>
      </c>
      <c r="V410" s="305">
        <f>IFERROR(V401/H401,"0")+IFERROR(V402/H402,"0")+IFERROR(V403/H403,"0")+IFERROR(V404/H404,"0")+IFERROR(V405/H405,"0")+IFERROR(V406/H406,"0")+IFERROR(V407/H407,"0")+IFERROR(V408/H408,"0")+IFERROR(V409/H409,"0")</f>
        <v>12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0.14352000000000001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60</v>
      </c>
      <c r="V411" s="305">
        <f>IFERROR(SUM(V401:V409),"0")</f>
        <v>63.36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50</v>
      </c>
      <c r="V419" s="304">
        <f t="shared" si="19"/>
        <v>52.800000000000004</v>
      </c>
      <c r="W419" s="37">
        <f>IFERROR(IF(V419=0,"",ROUNDUP(V419/H419,0)*0.01196),"")</f>
        <v>0.1196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9.4696969696969688</v>
      </c>
      <c r="V424" s="305">
        <f>IFERROR(V418/H418,"0")+IFERROR(V419/H419,"0")+IFERROR(V420/H420,"0")+IFERROR(V421/H421,"0")+IFERROR(V422/H422,"0")+IFERROR(V423/H423,"0")</f>
        <v>10</v>
      </c>
      <c r="W424" s="305">
        <f>IFERROR(IF(W418="",0,W418),"0")+IFERROR(IF(W419="",0,W419),"0")+IFERROR(IF(W420="",0,W420),"0")+IFERROR(IF(W421="",0,W421),"0")+IFERROR(IF(W422="",0,W422),"0")+IFERROR(IF(W423="",0,W423),"0")</f>
        <v>0.1196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50</v>
      </c>
      <c r="V425" s="305">
        <f>IFERROR(SUM(V418:V423),"0")</f>
        <v>52.800000000000004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700</v>
      </c>
      <c r="V439" s="304">
        <f>IFERROR(IF(U439="",0,CEILING((U439/$H439),1)*$H439),"")</f>
        <v>702</v>
      </c>
      <c r="W439" s="37">
        <f>IFERROR(IF(V439=0,"",ROUNDUP(V439/H439,0)*0.02175),"")</f>
        <v>1.4137499999999998</v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64.81481481481481</v>
      </c>
      <c r="V441" s="305">
        <f>IFERROR(V439/H439,"0")+IFERROR(V440/H440,"0")</f>
        <v>65</v>
      </c>
      <c r="W441" s="305">
        <f>IFERROR(IF(W439="",0,W439),"0")+IFERROR(IF(W440="",0,W440),"0")</f>
        <v>1.4137499999999998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700</v>
      </c>
      <c r="V442" s="305">
        <f>IFERROR(SUM(V439:V440),"0")</f>
        <v>702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300</v>
      </c>
      <c r="V444" s="304">
        <f>IFERROR(IF(U444="",0,CEILING((U444/$H444),1)*$H444),"")</f>
        <v>302.21999999999997</v>
      </c>
      <c r="W444" s="37">
        <f>IFERROR(IF(V444=0,"",ROUNDUP(V444/H444,0)*0.00753),"")</f>
        <v>0.51956999999999998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1200</v>
      </c>
      <c r="V445" s="304">
        <f>IFERROR(IF(U445="",0,CEILING((U445/$H445),1)*$H445),"")</f>
        <v>1200.1199999999999</v>
      </c>
      <c r="W445" s="37">
        <f>IFERROR(IF(V445=0,"",ROUNDUP(V445/H445,0)*0.00753),"")</f>
        <v>2.0632200000000003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342.46575342465752</v>
      </c>
      <c r="V446" s="305">
        <f>IFERROR(V444/H444,"0")+IFERROR(V445/H445,"0")</f>
        <v>343</v>
      </c>
      <c r="W446" s="305">
        <f>IFERROR(IF(W444="",0,W444),"0")+IFERROR(IF(W445="",0,W445),"0")</f>
        <v>2.5827900000000001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1500</v>
      </c>
      <c r="V447" s="305">
        <f>IFERROR(SUM(V444:V445),"0")</f>
        <v>1502.34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50</v>
      </c>
      <c r="V455" s="304">
        <f>IFERROR(IF(U455="",0,CEILING((U455/$H455),1)*$H455),"")</f>
        <v>54.6</v>
      </c>
      <c r="W455" s="37">
        <f>IFERROR(IF(V455=0,"",ROUNDUP(V455/H455,0)*0.02175),"")</f>
        <v>0.15225</v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6.4102564102564106</v>
      </c>
      <c r="V456" s="305">
        <f>IFERROR(V455/H455,"0")</f>
        <v>7</v>
      </c>
      <c r="W456" s="305">
        <f>IFERROR(IF(W455="",0,W455),"0")</f>
        <v>0.15225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50</v>
      </c>
      <c r="V457" s="305">
        <f>IFERROR(SUM(V455:V455),"0")</f>
        <v>54.6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10890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10950.199999999999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11488.782976232291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11552.372000000001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20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20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11988.782976232291</v>
      </c>
      <c r="V461" s="305">
        <f>GrossWeightTotalR+PalletQtyTotalR*25</f>
        <v>12052.372000000001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1389.4705695961404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1397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23.475069999999995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1209.6000000000001</v>
      </c>
      <c r="D468" s="47">
        <f>IFERROR(V52*1,"0")+IFERROR(V53*1,"0")+IFERROR(V54*1,"0")</f>
        <v>450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158.4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4106.3999999999996</v>
      </c>
      <c r="K468" s="47">
        <f>IFERROR(V247*1,"0")+IFERROR(V248*1,"0")+IFERROR(V249*1,"0")+IFERROR(V250*1,"0")+IFERROR(V251*1,"0")+IFERROR(V252*1,"0")+IFERROR(V253*1,"0")+IFERROR(V257*1,"0")+IFERROR(V258*1,"0")</f>
        <v>352.40000000000003</v>
      </c>
      <c r="L468" s="47">
        <f>IFERROR(V263*1,"0")+IFERROR(V267*1,"0")+IFERROR(V268*1,"0")+IFERROR(V269*1,"0")+IFERROR(V273*1,"0")+IFERROR(V277*1,"0")</f>
        <v>153.9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2010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84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50.400000000000006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116.16</v>
      </c>
      <c r="R468" s="47">
        <f>IFERROR(V434*1,"0")+IFERROR(V435*1,"0")+IFERROR(V439*1,"0")+IFERROR(V440*1,"0")+IFERROR(V444*1,"0")+IFERROR(V445*1,"0")+IFERROR(V449*1,"0")+IFERROR(V450*1,"0")</f>
        <v>2204.34</v>
      </c>
      <c r="S468" s="47">
        <f>IFERROR(V455*1,"0")</f>
        <v>54.6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2023-09-26T11:08:03Z</dcterms:modified>
</cp:coreProperties>
</file>