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8" i="2"/>
  <c r="U457" i="2"/>
  <c r="V456" i="2"/>
  <c r="S473" i="2" s="1"/>
  <c r="M456" i="2"/>
  <c r="U453" i="2"/>
  <c r="U452" i="2"/>
  <c r="V451" i="2"/>
  <c r="W451" i="2" s="1"/>
  <c r="M451" i="2"/>
  <c r="W450" i="2"/>
  <c r="V450" i="2"/>
  <c r="M450" i="2"/>
  <c r="U448" i="2"/>
  <c r="U447" i="2"/>
  <c r="V446" i="2"/>
  <c r="V448" i="2" s="1"/>
  <c r="M446" i="2"/>
  <c r="U444" i="2"/>
  <c r="U443" i="2"/>
  <c r="V442" i="2"/>
  <c r="W442" i="2" s="1"/>
  <c r="M442" i="2"/>
  <c r="W441" i="2"/>
  <c r="V441" i="2"/>
  <c r="M441" i="2"/>
  <c r="U439" i="2"/>
  <c r="U438" i="2"/>
  <c r="V437" i="2"/>
  <c r="W437" i="2" s="1"/>
  <c r="M437" i="2"/>
  <c r="V436" i="2"/>
  <c r="M436" i="2"/>
  <c r="U432" i="2"/>
  <c r="U431" i="2"/>
  <c r="V430" i="2"/>
  <c r="M430" i="2"/>
  <c r="V429" i="2"/>
  <c r="W429" i="2" s="1"/>
  <c r="M429" i="2"/>
  <c r="U427" i="2"/>
  <c r="U426" i="2"/>
  <c r="V425" i="2"/>
  <c r="W425" i="2" s="1"/>
  <c r="V424" i="2"/>
  <c r="W424" i="2" s="1"/>
  <c r="V423" i="2"/>
  <c r="W423" i="2" s="1"/>
  <c r="W422" i="2"/>
  <c r="V422" i="2"/>
  <c r="M422" i="2"/>
  <c r="V421" i="2"/>
  <c r="W421" i="2" s="1"/>
  <c r="M421" i="2"/>
  <c r="V420" i="2"/>
  <c r="V426" i="2" s="1"/>
  <c r="M420" i="2"/>
  <c r="U418" i="2"/>
  <c r="U417" i="2"/>
  <c r="V416" i="2"/>
  <c r="W416" i="2" s="1"/>
  <c r="M416" i="2"/>
  <c r="V415" i="2"/>
  <c r="V417" i="2" s="1"/>
  <c r="M415" i="2"/>
  <c r="U413" i="2"/>
  <c r="U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W403" i="2"/>
  <c r="V403" i="2"/>
  <c r="M403" i="2"/>
  <c r="U399" i="2"/>
  <c r="U398" i="2"/>
  <c r="V397" i="2"/>
  <c r="V399" i="2" s="1"/>
  <c r="M397" i="2"/>
  <c r="V395" i="2"/>
  <c r="U395" i="2"/>
  <c r="V394" i="2"/>
  <c r="U394" i="2"/>
  <c r="W393" i="2"/>
  <c r="W394" i="2" s="1"/>
  <c r="V393" i="2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W386" i="2" s="1"/>
  <c r="V385" i="2"/>
  <c r="V391" i="2" s="1"/>
  <c r="M385" i="2"/>
  <c r="W384" i="2"/>
  <c r="V384" i="2"/>
  <c r="M384" i="2"/>
  <c r="V383" i="2"/>
  <c r="W383" i="2" s="1"/>
  <c r="M383" i="2"/>
  <c r="U381" i="2"/>
  <c r="U380" i="2"/>
  <c r="V379" i="2"/>
  <c r="W379" i="2" s="1"/>
  <c r="M379" i="2"/>
  <c r="W378" i="2"/>
  <c r="V378" i="2"/>
  <c r="M378" i="2"/>
  <c r="U375" i="2"/>
  <c r="U374" i="2"/>
  <c r="W373" i="2"/>
  <c r="W374" i="2" s="1"/>
  <c r="V373" i="2"/>
  <c r="V374" i="2" s="1"/>
  <c r="U371" i="2"/>
  <c r="U370" i="2"/>
  <c r="W369" i="2"/>
  <c r="V369" i="2"/>
  <c r="M369" i="2"/>
  <c r="V368" i="2"/>
  <c r="W368" i="2" s="1"/>
  <c r="M368" i="2"/>
  <c r="V367" i="2"/>
  <c r="W367" i="2" s="1"/>
  <c r="M367" i="2"/>
  <c r="U365" i="2"/>
  <c r="U364" i="2"/>
  <c r="V363" i="2"/>
  <c r="W363" i="2" s="1"/>
  <c r="W364" i="2" s="1"/>
  <c r="M363" i="2"/>
  <c r="U361" i="2"/>
  <c r="U360" i="2"/>
  <c r="V359" i="2"/>
  <c r="W359" i="2" s="1"/>
  <c r="M359" i="2"/>
  <c r="V358" i="2"/>
  <c r="W358" i="2" s="1"/>
  <c r="M358" i="2"/>
  <c r="V357" i="2"/>
  <c r="V361" i="2" s="1"/>
  <c r="M357" i="2"/>
  <c r="W356" i="2"/>
  <c r="V356" i="2"/>
  <c r="M356" i="2"/>
  <c r="U354" i="2"/>
  <c r="U353" i="2"/>
  <c r="V352" i="2"/>
  <c r="W352" i="2" s="1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W343" i="2"/>
  <c r="V343" i="2"/>
  <c r="M343" i="2"/>
  <c r="V342" i="2"/>
  <c r="W342" i="2" s="1"/>
  <c r="M342" i="2"/>
  <c r="V341" i="2"/>
  <c r="W341" i="2" s="1"/>
  <c r="M341" i="2"/>
  <c r="V340" i="2"/>
  <c r="M340" i="2"/>
  <c r="U338" i="2"/>
  <c r="U337" i="2"/>
  <c r="V336" i="2"/>
  <c r="W336" i="2" s="1"/>
  <c r="M336" i="2"/>
  <c r="V335" i="2"/>
  <c r="O473" i="2" s="1"/>
  <c r="M335" i="2"/>
  <c r="V331" i="2"/>
  <c r="U331" i="2"/>
  <c r="V330" i="2"/>
  <c r="U330" i="2"/>
  <c r="W329" i="2"/>
  <c r="W330" i="2" s="1"/>
  <c r="V329" i="2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V322" i="2"/>
  <c r="W322" i="2" s="1"/>
  <c r="M322" i="2"/>
  <c r="V320" i="2"/>
  <c r="U320" i="2"/>
  <c r="U319" i="2"/>
  <c r="V318" i="2"/>
  <c r="W318" i="2" s="1"/>
  <c r="M318" i="2"/>
  <c r="V317" i="2"/>
  <c r="V319" i="2" s="1"/>
  <c r="M317" i="2"/>
  <c r="U315" i="2"/>
  <c r="U314" i="2"/>
  <c r="V313" i="2"/>
  <c r="W313" i="2" s="1"/>
  <c r="M313" i="2"/>
  <c r="W312" i="2"/>
  <c r="V312" i="2"/>
  <c r="M312" i="2"/>
  <c r="V311" i="2"/>
  <c r="M311" i="2"/>
  <c r="V310" i="2"/>
  <c r="W310" i="2" s="1"/>
  <c r="M310" i="2"/>
  <c r="U307" i="2"/>
  <c r="U306" i="2"/>
  <c r="V305" i="2"/>
  <c r="W305" i="2" s="1"/>
  <c r="W306" i="2" s="1"/>
  <c r="M305" i="2"/>
  <c r="U303" i="2"/>
  <c r="U302" i="2"/>
  <c r="V301" i="2"/>
  <c r="V303" i="2" s="1"/>
  <c r="M301" i="2"/>
  <c r="U299" i="2"/>
  <c r="U298" i="2"/>
  <c r="V297" i="2"/>
  <c r="W297" i="2" s="1"/>
  <c r="M297" i="2"/>
  <c r="W296" i="2"/>
  <c r="W298" i="2" s="1"/>
  <c r="V296" i="2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W287" i="2"/>
  <c r="V287" i="2"/>
  <c r="M287" i="2"/>
  <c r="V286" i="2"/>
  <c r="W286" i="2" s="1"/>
  <c r="M286" i="2"/>
  <c r="V285" i="2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W271" i="2" s="1"/>
  <c r="M271" i="2"/>
  <c r="W270" i="2"/>
  <c r="V270" i="2"/>
  <c r="M270" i="2"/>
  <c r="V269" i="2"/>
  <c r="V273" i="2" s="1"/>
  <c r="M269" i="2"/>
  <c r="U267" i="2"/>
  <c r="U266" i="2"/>
  <c r="V265" i="2"/>
  <c r="V267" i="2" s="1"/>
  <c r="M265" i="2"/>
  <c r="U262" i="2"/>
  <c r="U261" i="2"/>
  <c r="V260" i="2"/>
  <c r="M260" i="2"/>
  <c r="V259" i="2"/>
  <c r="W259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W252" i="2"/>
  <c r="V252" i="2"/>
  <c r="M252" i="2"/>
  <c r="V251" i="2"/>
  <c r="W251" i="2" s="1"/>
  <c r="W250" i="2"/>
  <c r="V250" i="2"/>
  <c r="M250" i="2"/>
  <c r="V249" i="2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W237" i="2"/>
  <c r="V237" i="2"/>
  <c r="V236" i="2"/>
  <c r="W236" i="2" s="1"/>
  <c r="W239" i="2" s="1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W224" i="2"/>
  <c r="V224" i="2"/>
  <c r="M224" i="2"/>
  <c r="V223" i="2"/>
  <c r="W223" i="2" s="1"/>
  <c r="M223" i="2"/>
  <c r="V222" i="2"/>
  <c r="W222" i="2" s="1"/>
  <c r="M222" i="2"/>
  <c r="V221" i="2"/>
  <c r="W221" i="2" s="1"/>
  <c r="M221" i="2"/>
  <c r="W220" i="2"/>
  <c r="V220" i="2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W213" i="2" s="1"/>
  <c r="M213" i="2"/>
  <c r="U211" i="2"/>
  <c r="U210" i="2"/>
  <c r="V209" i="2"/>
  <c r="V210" i="2" s="1"/>
  <c r="M209" i="2"/>
  <c r="U207" i="2"/>
  <c r="U206" i="2"/>
  <c r="V205" i="2"/>
  <c r="W205" i="2" s="1"/>
  <c r="M205" i="2"/>
  <c r="W204" i="2"/>
  <c r="V204" i="2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M194" i="2"/>
  <c r="V193" i="2"/>
  <c r="W193" i="2" s="1"/>
  <c r="M193" i="2"/>
  <c r="W192" i="2"/>
  <c r="V192" i="2"/>
  <c r="M192" i="2"/>
  <c r="V191" i="2"/>
  <c r="J473" i="2" s="1"/>
  <c r="M191" i="2"/>
  <c r="U188" i="2"/>
  <c r="U187" i="2"/>
  <c r="V186" i="2"/>
  <c r="W186" i="2" s="1"/>
  <c r="M186" i="2"/>
  <c r="V185" i="2"/>
  <c r="V187" i="2" s="1"/>
  <c r="M185" i="2"/>
  <c r="U183" i="2"/>
  <c r="U182" i="2"/>
  <c r="W181" i="2"/>
  <c r="V181" i="2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W169" i="2"/>
  <c r="V169" i="2"/>
  <c r="M169" i="2"/>
  <c r="V168" i="2"/>
  <c r="W168" i="2" s="1"/>
  <c r="M168" i="2"/>
  <c r="V167" i="2"/>
  <c r="W167" i="2" s="1"/>
  <c r="V166" i="2"/>
  <c r="W166" i="2" s="1"/>
  <c r="M166" i="2"/>
  <c r="V165" i="2"/>
  <c r="V182" i="2" s="1"/>
  <c r="M165" i="2"/>
  <c r="U163" i="2"/>
  <c r="U162" i="2"/>
  <c r="V161" i="2"/>
  <c r="W161" i="2" s="1"/>
  <c r="M161" i="2"/>
  <c r="W160" i="2"/>
  <c r="V160" i="2"/>
  <c r="M160" i="2"/>
  <c r="V159" i="2"/>
  <c r="W159" i="2" s="1"/>
  <c r="M159" i="2"/>
  <c r="V158" i="2"/>
  <c r="W158" i="2" s="1"/>
  <c r="M158" i="2"/>
  <c r="U156" i="2"/>
  <c r="V155" i="2"/>
  <c r="U155" i="2"/>
  <c r="W154" i="2"/>
  <c r="V154" i="2"/>
  <c r="M154" i="2"/>
  <c r="V153" i="2"/>
  <c r="W153" i="2" s="1"/>
  <c r="U151" i="2"/>
  <c r="U150" i="2"/>
  <c r="W149" i="2"/>
  <c r="V149" i="2"/>
  <c r="M149" i="2"/>
  <c r="V148" i="2"/>
  <c r="W148" i="2" s="1"/>
  <c r="M148" i="2"/>
  <c r="U145" i="2"/>
  <c r="U144" i="2"/>
  <c r="V143" i="2"/>
  <c r="W143" i="2" s="1"/>
  <c r="M143" i="2"/>
  <c r="W142" i="2"/>
  <c r="V142" i="2"/>
  <c r="M142" i="2"/>
  <c r="V141" i="2"/>
  <c r="W141" i="2" s="1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M137" i="2"/>
  <c r="V136" i="2"/>
  <c r="W136" i="2" s="1"/>
  <c r="M136" i="2"/>
  <c r="U133" i="2"/>
  <c r="U132" i="2"/>
  <c r="V131" i="2"/>
  <c r="W131" i="2" s="1"/>
  <c r="M131" i="2"/>
  <c r="W130" i="2"/>
  <c r="V130" i="2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3" i="2" s="1"/>
  <c r="M120" i="2"/>
  <c r="U117" i="2"/>
  <c r="U116" i="2"/>
  <c r="W115" i="2"/>
  <c r="V115" i="2"/>
  <c r="V114" i="2"/>
  <c r="W114" i="2" s="1"/>
  <c r="M114" i="2"/>
  <c r="W113" i="2"/>
  <c r="V113" i="2"/>
  <c r="V112" i="2"/>
  <c r="M112" i="2"/>
  <c r="V111" i="2"/>
  <c r="V116" i="2" s="1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W101" i="2"/>
  <c r="V101" i="2"/>
  <c r="M101" i="2"/>
  <c r="V100" i="2"/>
  <c r="W99" i="2"/>
  <c r="V99" i="2"/>
  <c r="W98" i="2"/>
  <c r="V98" i="2"/>
  <c r="U96" i="2"/>
  <c r="U95" i="2"/>
  <c r="V94" i="2"/>
  <c r="W94" i="2" s="1"/>
  <c r="M94" i="2"/>
  <c r="W93" i="2"/>
  <c r="V93" i="2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W80" i="2"/>
  <c r="V80" i="2"/>
  <c r="V79" i="2"/>
  <c r="W79" i="2" s="1"/>
  <c r="V78" i="2"/>
  <c r="W78" i="2" s="1"/>
  <c r="M78" i="2"/>
  <c r="V77" i="2"/>
  <c r="U75" i="2"/>
  <c r="U74" i="2"/>
  <c r="V73" i="2"/>
  <c r="W73" i="2" s="1"/>
  <c r="M73" i="2"/>
  <c r="W72" i="2"/>
  <c r="V72" i="2"/>
  <c r="M72" i="2"/>
  <c r="V71" i="2"/>
  <c r="W71" i="2" s="1"/>
  <c r="M71" i="2"/>
  <c r="V70" i="2"/>
  <c r="W70" i="2" s="1"/>
  <c r="M70" i="2"/>
  <c r="V69" i="2"/>
  <c r="W69" i="2" s="1"/>
  <c r="M69" i="2"/>
  <c r="W68" i="2"/>
  <c r="V68" i="2"/>
  <c r="M68" i="2"/>
  <c r="V67" i="2"/>
  <c r="W67" i="2" s="1"/>
  <c r="M67" i="2"/>
  <c r="V66" i="2"/>
  <c r="W66" i="2" s="1"/>
  <c r="M66" i="2"/>
  <c r="V65" i="2"/>
  <c r="W65" i="2" s="1"/>
  <c r="M65" i="2"/>
  <c r="W64" i="2"/>
  <c r="V64" i="2"/>
  <c r="M64" i="2"/>
  <c r="V63" i="2"/>
  <c r="W63" i="2" s="1"/>
  <c r="M63" i="2"/>
  <c r="V62" i="2"/>
  <c r="M62" i="2"/>
  <c r="V61" i="2"/>
  <c r="W61" i="2" s="1"/>
  <c r="M61" i="2"/>
  <c r="W60" i="2"/>
  <c r="V60" i="2"/>
  <c r="V59" i="2"/>
  <c r="E473" i="2" s="1"/>
  <c r="U56" i="2"/>
  <c r="U55" i="2"/>
  <c r="V54" i="2"/>
  <c r="W54" i="2" s="1"/>
  <c r="V53" i="2"/>
  <c r="W53" i="2" s="1"/>
  <c r="M53" i="2"/>
  <c r="V52" i="2"/>
  <c r="M52" i="2"/>
  <c r="U49" i="2"/>
  <c r="V48" i="2"/>
  <c r="U48" i="2"/>
  <c r="W47" i="2"/>
  <c r="V47" i="2"/>
  <c r="M47" i="2"/>
  <c r="V46" i="2"/>
  <c r="C473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W35" i="2"/>
  <c r="V35" i="2"/>
  <c r="M35" i="2"/>
  <c r="U33" i="2"/>
  <c r="U32" i="2"/>
  <c r="V31" i="2"/>
  <c r="W31" i="2" s="1"/>
  <c r="M31" i="2"/>
  <c r="V30" i="2"/>
  <c r="W30" i="2" s="1"/>
  <c r="M30" i="2"/>
  <c r="W29" i="2"/>
  <c r="V29" i="2"/>
  <c r="M29" i="2"/>
  <c r="V28" i="2"/>
  <c r="W28" i="2" s="1"/>
  <c r="M28" i="2"/>
  <c r="V27" i="2"/>
  <c r="W27" i="2" s="1"/>
  <c r="M27" i="2"/>
  <c r="V26" i="2"/>
  <c r="M26" i="2"/>
  <c r="U24" i="2"/>
  <c r="U463" i="2" s="1"/>
  <c r="V23" i="2"/>
  <c r="U23" i="2"/>
  <c r="W22" i="2"/>
  <c r="W23" i="2" s="1"/>
  <c r="V22" i="2"/>
  <c r="M22" i="2"/>
  <c r="H10" i="2"/>
  <c r="A9" i="2"/>
  <c r="J9" i="2" s="1"/>
  <c r="D7" i="2"/>
  <c r="N6" i="2"/>
  <c r="M2" i="2"/>
  <c r="V37" i="2" l="1"/>
  <c r="V38" i="2"/>
  <c r="V55" i="2"/>
  <c r="V95" i="2"/>
  <c r="V117" i="2"/>
  <c r="V206" i="2"/>
  <c r="V226" i="2"/>
  <c r="V245" i="2"/>
  <c r="V277" i="2"/>
  <c r="V298" i="2"/>
  <c r="W326" i="2"/>
  <c r="V380" i="2"/>
  <c r="V398" i="2"/>
  <c r="W412" i="2"/>
  <c r="V432" i="2"/>
  <c r="V431" i="2"/>
  <c r="V452" i="2"/>
  <c r="V41" i="2"/>
  <c r="V74" i="2"/>
  <c r="V464" i="2"/>
  <c r="U467" i="2"/>
  <c r="V24" i="2"/>
  <c r="V33" i="2"/>
  <c r="D473" i="2"/>
  <c r="V84" i="2"/>
  <c r="V108" i="2"/>
  <c r="V109" i="2"/>
  <c r="G473" i="2"/>
  <c r="W150" i="2"/>
  <c r="W155" i="2"/>
  <c r="W191" i="2"/>
  <c r="V211" i="2"/>
  <c r="V227" i="2"/>
  <c r="V234" i="2"/>
  <c r="V257" i="2"/>
  <c r="V262" i="2"/>
  <c r="V261" i="2"/>
  <c r="W269" i="2"/>
  <c r="V272" i="2"/>
  <c r="W275" i="2"/>
  <c r="W276" i="2" s="1"/>
  <c r="W279" i="2"/>
  <c r="W280" i="2" s="1"/>
  <c r="V280" i="2"/>
  <c r="M473" i="2"/>
  <c r="V299" i="2"/>
  <c r="V306" i="2"/>
  <c r="V307" i="2"/>
  <c r="V315" i="2"/>
  <c r="V338" i="2"/>
  <c r="V354" i="2"/>
  <c r="V360" i="2"/>
  <c r="W357" i="2"/>
  <c r="W360" i="2" s="1"/>
  <c r="V364" i="2"/>
  <c r="V365" i="2"/>
  <c r="W370" i="2"/>
  <c r="V375" i="2"/>
  <c r="P473" i="2"/>
  <c r="W385" i="2"/>
  <c r="Q473" i="2"/>
  <c r="W415" i="2"/>
  <c r="V427" i="2"/>
  <c r="R473" i="2"/>
  <c r="V444" i="2"/>
  <c r="W446" i="2"/>
  <c r="W447" i="2" s="1"/>
  <c r="V453" i="2"/>
  <c r="U466" i="2"/>
  <c r="F10" i="2"/>
  <c r="H9" i="2"/>
  <c r="A10" i="2"/>
  <c r="W37" i="2"/>
  <c r="W390" i="2"/>
  <c r="W226" i="2"/>
  <c r="W245" i="2"/>
  <c r="W217" i="2"/>
  <c r="W380" i="2"/>
  <c r="W443" i="2"/>
  <c r="W452" i="2"/>
  <c r="W272" i="2"/>
  <c r="W417" i="2"/>
  <c r="W144" i="2"/>
  <c r="W162" i="2"/>
  <c r="W62" i="2"/>
  <c r="W100" i="2"/>
  <c r="W108" i="2" s="1"/>
  <c r="W129" i="2"/>
  <c r="W132" i="2" s="1"/>
  <c r="V150" i="2"/>
  <c r="V188" i="2"/>
  <c r="W194" i="2"/>
  <c r="W206" i="2" s="1"/>
  <c r="V217" i="2"/>
  <c r="W249" i="2"/>
  <c r="W256" i="2" s="1"/>
  <c r="W265" i="2"/>
  <c r="W266" i="2" s="1"/>
  <c r="V293" i="2"/>
  <c r="W311" i="2"/>
  <c r="W314" i="2" s="1"/>
  <c r="V326" i="2"/>
  <c r="V390" i="2"/>
  <c r="V412" i="2"/>
  <c r="W436" i="2"/>
  <c r="W438" i="2" s="1"/>
  <c r="V447" i="2"/>
  <c r="V465" i="2"/>
  <c r="H473" i="2"/>
  <c r="W111" i="2"/>
  <c r="V144" i="2"/>
  <c r="V156" i="2"/>
  <c r="V183" i="2"/>
  <c r="W340" i="2"/>
  <c r="W353" i="2" s="1"/>
  <c r="W460" i="2"/>
  <c r="W461" i="2" s="1"/>
  <c r="I473" i="2"/>
  <c r="V49" i="2"/>
  <c r="V42" i="2"/>
  <c r="V56" i="2"/>
  <c r="V75" i="2"/>
  <c r="V207" i="2"/>
  <c r="V266" i="2"/>
  <c r="W285" i="2"/>
  <c r="W293" i="2" s="1"/>
  <c r="W317" i="2"/>
  <c r="W319" i="2" s="1"/>
  <c r="W335" i="2"/>
  <c r="W337" i="2" s="1"/>
  <c r="V353" i="2"/>
  <c r="V381" i="2"/>
  <c r="W397" i="2"/>
  <c r="W398" i="2" s="1"/>
  <c r="V418" i="2"/>
  <c r="V151" i="2"/>
  <c r="V162" i="2"/>
  <c r="V218" i="2"/>
  <c r="V294" i="2"/>
  <c r="V327" i="2"/>
  <c r="V413" i="2"/>
  <c r="V461" i="2"/>
  <c r="K473" i="2"/>
  <c r="V133" i="2"/>
  <c r="V32" i="2"/>
  <c r="W52" i="2"/>
  <c r="W55" i="2" s="1"/>
  <c r="W59" i="2"/>
  <c r="W74" i="2" s="1"/>
  <c r="W77" i="2"/>
  <c r="W83" i="2" s="1"/>
  <c r="W87" i="2"/>
  <c r="W95" i="2" s="1"/>
  <c r="W112" i="2"/>
  <c r="V145" i="2"/>
  <c r="W185" i="2"/>
  <c r="W187" i="2" s="1"/>
  <c r="V233" i="2"/>
  <c r="V239" i="2"/>
  <c r="W260" i="2"/>
  <c r="W261" i="2" s="1"/>
  <c r="W430" i="2"/>
  <c r="W431" i="2" s="1"/>
  <c r="V443" i="2"/>
  <c r="L473" i="2"/>
  <c r="W46" i="2"/>
  <c r="W48" i="2" s="1"/>
  <c r="W209" i="2"/>
  <c r="W210" i="2" s="1"/>
  <c r="W229" i="2"/>
  <c r="W233" i="2" s="1"/>
  <c r="W301" i="2"/>
  <c r="W302" i="2" s="1"/>
  <c r="V370" i="2"/>
  <c r="W420" i="2"/>
  <c r="W426" i="2" s="1"/>
  <c r="V438" i="2"/>
  <c r="W456" i="2"/>
  <c r="W457" i="2" s="1"/>
  <c r="V163" i="2"/>
  <c r="B473" i="2"/>
  <c r="N473" i="2"/>
  <c r="W26" i="2"/>
  <c r="W32" i="2" s="1"/>
  <c r="V96" i="2"/>
  <c r="V124" i="2"/>
  <c r="F9" i="2"/>
  <c r="V83" i="2"/>
  <c r="W120" i="2"/>
  <c r="W124" i="2" s="1"/>
  <c r="V240" i="2"/>
  <c r="V256" i="2"/>
  <c r="V302" i="2"/>
  <c r="V337" i="2"/>
  <c r="V457" i="2"/>
  <c r="V314" i="2"/>
  <c r="V371" i="2"/>
  <c r="V439" i="2"/>
  <c r="V132" i="2"/>
  <c r="V125" i="2"/>
  <c r="W165" i="2"/>
  <c r="W182" i="2" s="1"/>
  <c r="V246" i="2"/>
  <c r="V458" i="2"/>
  <c r="V466" i="2" l="1"/>
  <c r="V467" i="2"/>
  <c r="V463" i="2"/>
  <c r="W116" i="2"/>
  <c r="W468" i="2" s="1"/>
</calcChain>
</file>

<file path=xl/sharedStrings.xml><?xml version="1.0" encoding="utf-8"?>
<sst xmlns="http://schemas.openxmlformats.org/spreadsheetml/2006/main" count="2688" uniqueCount="636">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</sst>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 t="s">
        <v>635</v>
      </c>
      <c r="I5" s="621"/>
      <c r="J5" s="621"/>
      <c r="K5" s="621"/>
      <c r="M5" s="27" t="s">
        <v>4</v>
      </c>
      <c r="N5" s="616">
        <v>45197</v>
      </c>
      <c r="O5" s="616"/>
      <c r="Q5" s="623" t="s">
        <v>3</v>
      </c>
      <c r="R5" s="624"/>
      <c r="S5" s="625" t="s">
        <v>615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616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Четверг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0.41666666666666669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24" t="s">
        <v>75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7"/>
      <c r="O22" s="327"/>
      <c r="P22" s="327"/>
      <c r="Q22" s="32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23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23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4" t="s">
        <v>79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7"/>
      <c r="O29" s="327"/>
      <c r="P29" s="327"/>
      <c r="Q29" s="32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23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23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4" t="s">
        <v>92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25">
        <v>4680115880139</v>
      </c>
      <c r="E36" s="32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23"/>
      <c r="M37" s="320" t="s">
        <v>43</v>
      </c>
      <c r="N37" s="321"/>
      <c r="O37" s="321"/>
      <c r="P37" s="321"/>
      <c r="Q37" s="321"/>
      <c r="R37" s="321"/>
      <c r="S37" s="32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23"/>
      <c r="M38" s="320" t="s">
        <v>43</v>
      </c>
      <c r="N38" s="321"/>
      <c r="O38" s="321"/>
      <c r="P38" s="321"/>
      <c r="Q38" s="321"/>
      <c r="R38" s="321"/>
      <c r="S38" s="32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4" t="s">
        <v>100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25">
        <v>4607091388282</v>
      </c>
      <c r="E40" s="32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23"/>
      <c r="M41" s="320" t="s">
        <v>43</v>
      </c>
      <c r="N41" s="321"/>
      <c r="O41" s="321"/>
      <c r="P41" s="321"/>
      <c r="Q41" s="321"/>
      <c r="R41" s="321"/>
      <c r="S41" s="322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23"/>
      <c r="M42" s="320" t="s">
        <v>43</v>
      </c>
      <c r="N42" s="321"/>
      <c r="O42" s="321"/>
      <c r="P42" s="321"/>
      <c r="Q42" s="321"/>
      <c r="R42" s="321"/>
      <c r="S42" s="322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24" t="s">
        <v>106</v>
      </c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25">
        <v>4680115881440</v>
      </c>
      <c r="E46" s="32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7"/>
      <c r="O46" s="327"/>
      <c r="P46" s="327"/>
      <c r="Q46" s="32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25">
        <v>4680115881433</v>
      </c>
      <c r="E47" s="32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7"/>
      <c r="O47" s="327"/>
      <c r="P47" s="327"/>
      <c r="Q47" s="32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18"/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23"/>
      <c r="M48" s="320" t="s">
        <v>43</v>
      </c>
      <c r="N48" s="321"/>
      <c r="O48" s="321"/>
      <c r="P48" s="321"/>
      <c r="Q48" s="321"/>
      <c r="R48" s="321"/>
      <c r="S48" s="322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23"/>
      <c r="M49" s="320" t="s">
        <v>43</v>
      </c>
      <c r="N49" s="321"/>
      <c r="O49" s="321"/>
      <c r="P49" s="321"/>
      <c r="Q49" s="321"/>
      <c r="R49" s="321"/>
      <c r="S49" s="322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24" t="s">
        <v>113</v>
      </c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25">
        <v>4680115881426</v>
      </c>
      <c r="E52" s="32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7"/>
      <c r="O52" s="327"/>
      <c r="P52" s="327"/>
      <c r="Q52" s="32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25">
        <v>4680115881419</v>
      </c>
      <c r="E53" s="32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7"/>
      <c r="O53" s="327"/>
      <c r="P53" s="327"/>
      <c r="Q53" s="32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25">
        <v>4680115881525</v>
      </c>
      <c r="E54" s="32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27"/>
      <c r="O54" s="327"/>
      <c r="P54" s="327"/>
      <c r="Q54" s="32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23"/>
      <c r="M55" s="320" t="s">
        <v>43</v>
      </c>
      <c r="N55" s="321"/>
      <c r="O55" s="321"/>
      <c r="P55" s="321"/>
      <c r="Q55" s="321"/>
      <c r="R55" s="321"/>
      <c r="S55" s="322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23"/>
      <c r="M56" s="320" t="s">
        <v>43</v>
      </c>
      <c r="N56" s="321"/>
      <c r="O56" s="321"/>
      <c r="P56" s="321"/>
      <c r="Q56" s="321"/>
      <c r="R56" s="321"/>
      <c r="S56" s="322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24" t="s">
        <v>113</v>
      </c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25">
        <v>4680115882577</v>
      </c>
      <c r="E59" s="325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550" t="s">
        <v>123</v>
      </c>
      <c r="N59" s="327"/>
      <c r="O59" s="327"/>
      <c r="P59" s="327"/>
      <c r="Q59" s="32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25">
        <v>4607091382945</v>
      </c>
      <c r="E60" s="325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551" t="s">
        <v>127</v>
      </c>
      <c r="N60" s="327"/>
      <c r="O60" s="327"/>
      <c r="P60" s="327"/>
      <c r="Q60" s="32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25">
        <v>4607091385670</v>
      </c>
      <c r="E61" s="32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27"/>
      <c r="O61" s="327"/>
      <c r="P61" s="327"/>
      <c r="Q61" s="32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25">
        <v>4680115881327</v>
      </c>
      <c r="E62" s="32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27"/>
      <c r="O62" s="327"/>
      <c r="P62" s="327"/>
      <c r="Q62" s="32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25">
        <v>4680115882133</v>
      </c>
      <c r="E63" s="32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7"/>
      <c r="O63" s="327"/>
      <c r="P63" s="327"/>
      <c r="Q63" s="32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25">
        <v>4607091382952</v>
      </c>
      <c r="E64" s="32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7"/>
      <c r="O64" s="327"/>
      <c r="P64" s="327"/>
      <c r="Q64" s="32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25">
        <v>4680115882539</v>
      </c>
      <c r="E65" s="32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27"/>
      <c r="O65" s="327"/>
      <c r="P65" s="327"/>
      <c r="Q65" s="32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25">
        <v>4607091385687</v>
      </c>
      <c r="E66" s="325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27"/>
      <c r="O66" s="327"/>
      <c r="P66" s="327"/>
      <c r="Q66" s="32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25">
        <v>4607091384604</v>
      </c>
      <c r="E67" s="32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7"/>
      <c r="O67" s="327"/>
      <c r="P67" s="327"/>
      <c r="Q67" s="32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25">
        <v>4680115880283</v>
      </c>
      <c r="E68" s="32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7"/>
      <c r="O68" s="327"/>
      <c r="P68" s="327"/>
      <c r="Q68" s="32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25">
        <v>4680115881518</v>
      </c>
      <c r="E69" s="32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7"/>
      <c r="O69" s="327"/>
      <c r="P69" s="327"/>
      <c r="Q69" s="32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25">
        <v>4680115881303</v>
      </c>
      <c r="E70" s="32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7"/>
      <c r="O70" s="327"/>
      <c r="P70" s="327"/>
      <c r="Q70" s="32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25">
        <v>4680115880269</v>
      </c>
      <c r="E71" s="325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27"/>
      <c r="O71" s="327"/>
      <c r="P71" s="327"/>
      <c r="Q71" s="32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25">
        <v>4680115880429</v>
      </c>
      <c r="E72" s="32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5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27"/>
      <c r="O72" s="327"/>
      <c r="P72" s="327"/>
      <c r="Q72" s="32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25">
        <v>4680115881457</v>
      </c>
      <c r="E73" s="325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27"/>
      <c r="O73" s="327"/>
      <c r="P73" s="327"/>
      <c r="Q73" s="32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18"/>
      <c r="B74" s="318"/>
      <c r="C74" s="318"/>
      <c r="D74" s="318"/>
      <c r="E74" s="318"/>
      <c r="F74" s="318"/>
      <c r="G74" s="318"/>
      <c r="H74" s="318"/>
      <c r="I74" s="318"/>
      <c r="J74" s="318"/>
      <c r="K74" s="318"/>
      <c r="L74" s="323"/>
      <c r="M74" s="320" t="s">
        <v>43</v>
      </c>
      <c r="N74" s="321"/>
      <c r="O74" s="321"/>
      <c r="P74" s="321"/>
      <c r="Q74" s="321"/>
      <c r="R74" s="321"/>
      <c r="S74" s="322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18"/>
      <c r="B75" s="318"/>
      <c r="C75" s="318"/>
      <c r="D75" s="318"/>
      <c r="E75" s="318"/>
      <c r="F75" s="318"/>
      <c r="G75" s="318"/>
      <c r="H75" s="318"/>
      <c r="I75" s="318"/>
      <c r="J75" s="318"/>
      <c r="K75" s="318"/>
      <c r="L75" s="323"/>
      <c r="M75" s="320" t="s">
        <v>43</v>
      </c>
      <c r="N75" s="321"/>
      <c r="O75" s="321"/>
      <c r="P75" s="321"/>
      <c r="Q75" s="321"/>
      <c r="R75" s="321"/>
      <c r="S75" s="322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24" t="s">
        <v>106</v>
      </c>
      <c r="B76" s="324"/>
      <c r="C76" s="324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25">
        <v>4607091384789</v>
      </c>
      <c r="E77" s="325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538" t="s">
        <v>158</v>
      </c>
      <c r="N77" s="327"/>
      <c r="O77" s="327"/>
      <c r="P77" s="327"/>
      <c r="Q77" s="32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25">
        <v>4680115881488</v>
      </c>
      <c r="E78" s="325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27"/>
      <c r="O78" s="327"/>
      <c r="P78" s="327"/>
      <c r="Q78" s="32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25">
        <v>4607091384765</v>
      </c>
      <c r="E79" s="325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533" t="s">
        <v>163</v>
      </c>
      <c r="N79" s="327"/>
      <c r="O79" s="327"/>
      <c r="P79" s="327"/>
      <c r="Q79" s="32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25">
        <v>4680115882775</v>
      </c>
      <c r="E80" s="325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534" t="s">
        <v>166</v>
      </c>
      <c r="N80" s="327"/>
      <c r="O80" s="327"/>
      <c r="P80" s="327"/>
      <c r="Q80" s="32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25">
        <v>4680115880658</v>
      </c>
      <c r="E81" s="325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27"/>
      <c r="O81" s="327"/>
      <c r="P81" s="327"/>
      <c r="Q81" s="32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25">
        <v>4607091381962</v>
      </c>
      <c r="E82" s="325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27"/>
      <c r="O82" s="327"/>
      <c r="P82" s="327"/>
      <c r="Q82" s="32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18"/>
      <c r="B83" s="318"/>
      <c r="C83" s="318"/>
      <c r="D83" s="318"/>
      <c r="E83" s="318"/>
      <c r="F83" s="318"/>
      <c r="G83" s="318"/>
      <c r="H83" s="318"/>
      <c r="I83" s="318"/>
      <c r="J83" s="318"/>
      <c r="K83" s="318"/>
      <c r="L83" s="323"/>
      <c r="M83" s="320" t="s">
        <v>43</v>
      </c>
      <c r="N83" s="321"/>
      <c r="O83" s="321"/>
      <c r="P83" s="321"/>
      <c r="Q83" s="321"/>
      <c r="R83" s="321"/>
      <c r="S83" s="322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18"/>
      <c r="B84" s="318"/>
      <c r="C84" s="318"/>
      <c r="D84" s="318"/>
      <c r="E84" s="318"/>
      <c r="F84" s="318"/>
      <c r="G84" s="318"/>
      <c r="H84" s="318"/>
      <c r="I84" s="318"/>
      <c r="J84" s="318"/>
      <c r="K84" s="318"/>
      <c r="L84" s="323"/>
      <c r="M84" s="320" t="s">
        <v>43</v>
      </c>
      <c r="N84" s="321"/>
      <c r="O84" s="321"/>
      <c r="P84" s="321"/>
      <c r="Q84" s="321"/>
      <c r="R84" s="321"/>
      <c r="S84" s="322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24" t="s">
        <v>75</v>
      </c>
      <c r="B85" s="324"/>
      <c r="C85" s="324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25">
        <v>4607091387667</v>
      </c>
      <c r="E86" s="325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27"/>
      <c r="O86" s="327"/>
      <c r="P86" s="327"/>
      <c r="Q86" s="32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25">
        <v>4607091387636</v>
      </c>
      <c r="E87" s="325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27"/>
      <c r="O87" s="327"/>
      <c r="P87" s="327"/>
      <c r="Q87" s="32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25">
        <v>4607091384727</v>
      </c>
      <c r="E88" s="325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27"/>
      <c r="O88" s="327"/>
      <c r="P88" s="327"/>
      <c r="Q88" s="32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25">
        <v>4607091386745</v>
      </c>
      <c r="E89" s="325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27"/>
      <c r="O89" s="327"/>
      <c r="P89" s="327"/>
      <c r="Q89" s="32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25">
        <v>4607091382426</v>
      </c>
      <c r="E90" s="32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27"/>
      <c r="O90" s="327"/>
      <c r="P90" s="327"/>
      <c r="Q90" s="32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25">
        <v>4607091386547</v>
      </c>
      <c r="E91" s="325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27"/>
      <c r="O91" s="327"/>
      <c r="P91" s="327"/>
      <c r="Q91" s="32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25">
        <v>4607091384703</v>
      </c>
      <c r="E92" s="325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27"/>
      <c r="O92" s="327"/>
      <c r="P92" s="327"/>
      <c r="Q92" s="32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25">
        <v>4607091384734</v>
      </c>
      <c r="E93" s="325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27"/>
      <c r="O93" s="327"/>
      <c r="P93" s="327"/>
      <c r="Q93" s="32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25">
        <v>4607091382464</v>
      </c>
      <c r="E94" s="325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27"/>
      <c r="O94" s="327"/>
      <c r="P94" s="327"/>
      <c r="Q94" s="32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18"/>
      <c r="B95" s="318"/>
      <c r="C95" s="318"/>
      <c r="D95" s="318"/>
      <c r="E95" s="318"/>
      <c r="F95" s="318"/>
      <c r="G95" s="318"/>
      <c r="H95" s="318"/>
      <c r="I95" s="318"/>
      <c r="J95" s="318"/>
      <c r="K95" s="318"/>
      <c r="L95" s="323"/>
      <c r="M95" s="320" t="s">
        <v>43</v>
      </c>
      <c r="N95" s="321"/>
      <c r="O95" s="321"/>
      <c r="P95" s="321"/>
      <c r="Q95" s="321"/>
      <c r="R95" s="321"/>
      <c r="S95" s="322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18"/>
      <c r="B96" s="318"/>
      <c r="C96" s="318"/>
      <c r="D96" s="318"/>
      <c r="E96" s="318"/>
      <c r="F96" s="318"/>
      <c r="G96" s="318"/>
      <c r="H96" s="318"/>
      <c r="I96" s="318"/>
      <c r="J96" s="318"/>
      <c r="K96" s="318"/>
      <c r="L96" s="323"/>
      <c r="M96" s="320" t="s">
        <v>43</v>
      </c>
      <c r="N96" s="321"/>
      <c r="O96" s="321"/>
      <c r="P96" s="321"/>
      <c r="Q96" s="321"/>
      <c r="R96" s="321"/>
      <c r="S96" s="322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24" t="s">
        <v>79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25">
        <v>4680115882584</v>
      </c>
      <c r="E98" s="325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521" t="s">
        <v>191</v>
      </c>
      <c r="N98" s="327"/>
      <c r="O98" s="327"/>
      <c r="P98" s="327"/>
      <c r="Q98" s="32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25">
        <v>4607091386967</v>
      </c>
      <c r="E99" s="325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522" t="s">
        <v>194</v>
      </c>
      <c r="N99" s="327"/>
      <c r="O99" s="327"/>
      <c r="P99" s="327"/>
      <c r="Q99" s="32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25">
        <v>4607091386967</v>
      </c>
      <c r="E100" s="325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3" t="s">
        <v>196</v>
      </c>
      <c r="N100" s="327"/>
      <c r="O100" s="327"/>
      <c r="P100" s="327"/>
      <c r="Q100" s="32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25">
        <v>4607091385304</v>
      </c>
      <c r="E101" s="32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7"/>
      <c r="O101" s="327"/>
      <c r="P101" s="327"/>
      <c r="Q101" s="32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25">
        <v>4607091386264</v>
      </c>
      <c r="E102" s="32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7"/>
      <c r="O102" s="327"/>
      <c r="P102" s="327"/>
      <c r="Q102" s="32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25">
        <v>4607091385731</v>
      </c>
      <c r="E103" s="32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518" t="s">
        <v>203</v>
      </c>
      <c r="N103" s="327"/>
      <c r="O103" s="327"/>
      <c r="P103" s="327"/>
      <c r="Q103" s="32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25">
        <v>4680115880214</v>
      </c>
      <c r="E104" s="32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519" t="s">
        <v>206</v>
      </c>
      <c r="N104" s="327"/>
      <c r="O104" s="327"/>
      <c r="P104" s="327"/>
      <c r="Q104" s="32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25">
        <v>4680115880894</v>
      </c>
      <c r="E105" s="32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520" t="s">
        <v>209</v>
      </c>
      <c r="N105" s="327"/>
      <c r="O105" s="327"/>
      <c r="P105" s="327"/>
      <c r="Q105" s="32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25">
        <v>4607091385427</v>
      </c>
      <c r="E106" s="32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7"/>
      <c r="O106" s="327"/>
      <c r="P106" s="327"/>
      <c r="Q106" s="32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25">
        <v>4680115882645</v>
      </c>
      <c r="E107" s="325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514" t="s">
        <v>214</v>
      </c>
      <c r="N107" s="327"/>
      <c r="O107" s="327"/>
      <c r="P107" s="327"/>
      <c r="Q107" s="32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18"/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  <c r="L108" s="323"/>
      <c r="M108" s="320" t="s">
        <v>43</v>
      </c>
      <c r="N108" s="321"/>
      <c r="O108" s="321"/>
      <c r="P108" s="321"/>
      <c r="Q108" s="321"/>
      <c r="R108" s="321"/>
      <c r="S108" s="322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18"/>
      <c r="B109" s="318"/>
      <c r="C109" s="318"/>
      <c r="D109" s="318"/>
      <c r="E109" s="318"/>
      <c r="F109" s="318"/>
      <c r="G109" s="318"/>
      <c r="H109" s="318"/>
      <c r="I109" s="318"/>
      <c r="J109" s="318"/>
      <c r="K109" s="318"/>
      <c r="L109" s="323"/>
      <c r="M109" s="320" t="s">
        <v>43</v>
      </c>
      <c r="N109" s="321"/>
      <c r="O109" s="321"/>
      <c r="P109" s="321"/>
      <c r="Q109" s="321"/>
      <c r="R109" s="321"/>
      <c r="S109" s="322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24" t="s">
        <v>215</v>
      </c>
      <c r="B110" s="324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25">
        <v>4607091383065</v>
      </c>
      <c r="E111" s="325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7"/>
      <c r="O111" s="327"/>
      <c r="P111" s="327"/>
      <c r="Q111" s="32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25">
        <v>4680115881532</v>
      </c>
      <c r="E112" s="325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7"/>
      <c r="O112" s="327"/>
      <c r="P112" s="327"/>
      <c r="Q112" s="32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25">
        <v>4680115882652</v>
      </c>
      <c r="E113" s="325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510" t="s">
        <v>222</v>
      </c>
      <c r="N113" s="327"/>
      <c r="O113" s="327"/>
      <c r="P113" s="327"/>
      <c r="Q113" s="32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25">
        <v>4680115880238</v>
      </c>
      <c r="E114" s="325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27"/>
      <c r="O114" s="327"/>
      <c r="P114" s="327"/>
      <c r="Q114" s="32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25">
        <v>4680115881464</v>
      </c>
      <c r="E115" s="325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512" t="s">
        <v>227</v>
      </c>
      <c r="N115" s="327"/>
      <c r="O115" s="327"/>
      <c r="P115" s="327"/>
      <c r="Q115" s="32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23"/>
      <c r="M116" s="320" t="s">
        <v>43</v>
      </c>
      <c r="N116" s="321"/>
      <c r="O116" s="321"/>
      <c r="P116" s="321"/>
      <c r="Q116" s="321"/>
      <c r="R116" s="321"/>
      <c r="S116" s="322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23"/>
      <c r="M117" s="320" t="s">
        <v>43</v>
      </c>
      <c r="N117" s="321"/>
      <c r="O117" s="321"/>
      <c r="P117" s="321"/>
      <c r="Q117" s="321"/>
      <c r="R117" s="321"/>
      <c r="S117" s="322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30" t="s">
        <v>228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6"/>
      <c r="Y118" s="66"/>
    </row>
    <row r="119" spans="1:52" ht="14.25" customHeight="1" x14ac:dyDescent="0.25">
      <c r="A119" s="324" t="s">
        <v>79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25">
        <v>4607091385168</v>
      </c>
      <c r="E120" s="325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27"/>
      <c r="O120" s="327"/>
      <c r="P120" s="327"/>
      <c r="Q120" s="32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25">
        <v>4607091383256</v>
      </c>
      <c r="E121" s="325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27"/>
      <c r="O121" s="327"/>
      <c r="P121" s="327"/>
      <c r="Q121" s="32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25">
        <v>4607091385748</v>
      </c>
      <c r="E122" s="325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27"/>
      <c r="O122" s="327"/>
      <c r="P122" s="327"/>
      <c r="Q122" s="32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25">
        <v>4607091384581</v>
      </c>
      <c r="E123" s="325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27"/>
      <c r="O123" s="327"/>
      <c r="P123" s="327"/>
      <c r="Q123" s="32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23"/>
      <c r="M124" s="320" t="s">
        <v>43</v>
      </c>
      <c r="N124" s="321"/>
      <c r="O124" s="321"/>
      <c r="P124" s="321"/>
      <c r="Q124" s="321"/>
      <c r="R124" s="321"/>
      <c r="S124" s="322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23"/>
      <c r="M125" s="320" t="s">
        <v>43</v>
      </c>
      <c r="N125" s="321"/>
      <c r="O125" s="321"/>
      <c r="P125" s="321"/>
      <c r="Q125" s="321"/>
      <c r="R125" s="321"/>
      <c r="S125" s="322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36" t="s">
        <v>237</v>
      </c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55"/>
      <c r="Y126" s="55"/>
    </row>
    <row r="127" spans="1:52" ht="16.5" customHeight="1" x14ac:dyDescent="0.25">
      <c r="A127" s="330" t="s">
        <v>238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6"/>
      <c r="Y127" s="66"/>
    </row>
    <row r="128" spans="1:52" ht="14.25" customHeight="1" x14ac:dyDescent="0.25">
      <c r="A128" s="324" t="s">
        <v>113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25">
        <v>4607091383423</v>
      </c>
      <c r="E129" s="325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27"/>
      <c r="O129" s="327"/>
      <c r="P129" s="327"/>
      <c r="Q129" s="32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25">
        <v>4607091381405</v>
      </c>
      <c r="E130" s="32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27"/>
      <c r="O130" s="327"/>
      <c r="P130" s="327"/>
      <c r="Q130" s="32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25">
        <v>4607091386516</v>
      </c>
      <c r="E131" s="325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27"/>
      <c r="O131" s="327"/>
      <c r="P131" s="327"/>
      <c r="Q131" s="32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23"/>
      <c r="M132" s="320" t="s">
        <v>43</v>
      </c>
      <c r="N132" s="321"/>
      <c r="O132" s="321"/>
      <c r="P132" s="321"/>
      <c r="Q132" s="321"/>
      <c r="R132" s="321"/>
      <c r="S132" s="322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23"/>
      <c r="M133" s="320" t="s">
        <v>43</v>
      </c>
      <c r="N133" s="321"/>
      <c r="O133" s="321"/>
      <c r="P133" s="321"/>
      <c r="Q133" s="321"/>
      <c r="R133" s="321"/>
      <c r="S133" s="322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30" t="s">
        <v>245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6"/>
      <c r="Y134" s="66"/>
    </row>
    <row r="135" spans="1:52" ht="14.25" customHeight="1" x14ac:dyDescent="0.25">
      <c r="A135" s="324" t="s">
        <v>75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25">
        <v>4680115880993</v>
      </c>
      <c r="E136" s="325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27"/>
      <c r="O136" s="327"/>
      <c r="P136" s="327"/>
      <c r="Q136" s="32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25">
        <v>4680115881761</v>
      </c>
      <c r="E137" s="32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27"/>
      <c r="O137" s="327"/>
      <c r="P137" s="327"/>
      <c r="Q137" s="32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25">
        <v>4680115881563</v>
      </c>
      <c r="E138" s="325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27"/>
      <c r="O138" s="327"/>
      <c r="P138" s="327"/>
      <c r="Q138" s="32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25">
        <v>4680115880986</v>
      </c>
      <c r="E139" s="32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27"/>
      <c r="O139" s="327"/>
      <c r="P139" s="327"/>
      <c r="Q139" s="32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25">
        <v>4680115880207</v>
      </c>
      <c r="E140" s="325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27"/>
      <c r="O140" s="327"/>
      <c r="P140" s="327"/>
      <c r="Q140" s="32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25">
        <v>4680115881785</v>
      </c>
      <c r="E141" s="32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27"/>
      <c r="O141" s="327"/>
      <c r="P141" s="327"/>
      <c r="Q141" s="32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25">
        <v>4680115881679</v>
      </c>
      <c r="E142" s="325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27"/>
      <c r="O142" s="327"/>
      <c r="P142" s="327"/>
      <c r="Q142" s="32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25">
        <v>4680115880191</v>
      </c>
      <c r="E143" s="325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27"/>
      <c r="O143" s="327"/>
      <c r="P143" s="327"/>
      <c r="Q143" s="32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18"/>
      <c r="B144" s="318"/>
      <c r="C144" s="318"/>
      <c r="D144" s="318"/>
      <c r="E144" s="318"/>
      <c r="F144" s="318"/>
      <c r="G144" s="318"/>
      <c r="H144" s="318"/>
      <c r="I144" s="318"/>
      <c r="J144" s="318"/>
      <c r="K144" s="318"/>
      <c r="L144" s="323"/>
      <c r="M144" s="320" t="s">
        <v>43</v>
      </c>
      <c r="N144" s="321"/>
      <c r="O144" s="321"/>
      <c r="P144" s="321"/>
      <c r="Q144" s="321"/>
      <c r="R144" s="321"/>
      <c r="S144" s="322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18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23"/>
      <c r="M145" s="320" t="s">
        <v>43</v>
      </c>
      <c r="N145" s="321"/>
      <c r="O145" s="321"/>
      <c r="P145" s="321"/>
      <c r="Q145" s="321"/>
      <c r="R145" s="321"/>
      <c r="S145" s="322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30" t="s">
        <v>262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6"/>
      <c r="Y146" s="66"/>
    </row>
    <row r="147" spans="1:52" ht="14.25" customHeight="1" x14ac:dyDescent="0.25">
      <c r="A147" s="324" t="s">
        <v>113</v>
      </c>
      <c r="B147" s="324"/>
      <c r="C147" s="324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25">
        <v>4680115881402</v>
      </c>
      <c r="E148" s="32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27"/>
      <c r="O148" s="327"/>
      <c r="P148" s="327"/>
      <c r="Q148" s="328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25">
        <v>4680115881396</v>
      </c>
      <c r="E149" s="325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27"/>
      <c r="O149" s="327"/>
      <c r="P149" s="327"/>
      <c r="Q149" s="328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23"/>
      <c r="M150" s="320" t="s">
        <v>43</v>
      </c>
      <c r="N150" s="321"/>
      <c r="O150" s="321"/>
      <c r="P150" s="321"/>
      <c r="Q150" s="321"/>
      <c r="R150" s="321"/>
      <c r="S150" s="322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23"/>
      <c r="M151" s="320" t="s">
        <v>43</v>
      </c>
      <c r="N151" s="321"/>
      <c r="O151" s="321"/>
      <c r="P151" s="321"/>
      <c r="Q151" s="321"/>
      <c r="R151" s="321"/>
      <c r="S151" s="322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24" t="s">
        <v>106</v>
      </c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25">
        <v>4680115882935</v>
      </c>
      <c r="E153" s="325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93" t="s">
        <v>269</v>
      </c>
      <c r="N153" s="327"/>
      <c r="O153" s="327"/>
      <c r="P153" s="327"/>
      <c r="Q153" s="328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25">
        <v>4680115880764</v>
      </c>
      <c r="E154" s="325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27"/>
      <c r="O154" s="327"/>
      <c r="P154" s="327"/>
      <c r="Q154" s="328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23"/>
      <c r="M155" s="320" t="s">
        <v>43</v>
      </c>
      <c r="N155" s="321"/>
      <c r="O155" s="321"/>
      <c r="P155" s="321"/>
      <c r="Q155" s="321"/>
      <c r="R155" s="321"/>
      <c r="S155" s="322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23"/>
      <c r="M156" s="320" t="s">
        <v>43</v>
      </c>
      <c r="N156" s="321"/>
      <c r="O156" s="321"/>
      <c r="P156" s="321"/>
      <c r="Q156" s="321"/>
      <c r="R156" s="321"/>
      <c r="S156" s="322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4" t="s">
        <v>75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25">
        <v>4680115882683</v>
      </c>
      <c r="E158" s="32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27"/>
      <c r="O158" s="327"/>
      <c r="P158" s="327"/>
      <c r="Q158" s="32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25">
        <v>4680115882690</v>
      </c>
      <c r="E159" s="32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27"/>
      <c r="O159" s="327"/>
      <c r="P159" s="327"/>
      <c r="Q159" s="32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25">
        <v>4680115882669</v>
      </c>
      <c r="E160" s="32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27"/>
      <c r="O160" s="327"/>
      <c r="P160" s="327"/>
      <c r="Q160" s="32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25">
        <v>4680115882676</v>
      </c>
      <c r="E161" s="32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27"/>
      <c r="O161" s="327"/>
      <c r="P161" s="327"/>
      <c r="Q161" s="32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23"/>
      <c r="M162" s="320" t="s">
        <v>43</v>
      </c>
      <c r="N162" s="321"/>
      <c r="O162" s="321"/>
      <c r="P162" s="321"/>
      <c r="Q162" s="321"/>
      <c r="R162" s="321"/>
      <c r="S162" s="322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23"/>
      <c r="M163" s="320" t="s">
        <v>43</v>
      </c>
      <c r="N163" s="321"/>
      <c r="O163" s="321"/>
      <c r="P163" s="321"/>
      <c r="Q163" s="321"/>
      <c r="R163" s="321"/>
      <c r="S163" s="322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24" t="s">
        <v>79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25">
        <v>4680115881556</v>
      </c>
      <c r="E165" s="325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27"/>
      <c r="O165" s="327"/>
      <c r="P165" s="327"/>
      <c r="Q165" s="32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25">
        <v>4680115880573</v>
      </c>
      <c r="E166" s="325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8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27"/>
      <c r="O166" s="327"/>
      <c r="P166" s="327"/>
      <c r="Q166" s="32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25">
        <v>4680115880573</v>
      </c>
      <c r="E167" s="32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81" t="s">
        <v>285</v>
      </c>
      <c r="N167" s="327"/>
      <c r="O167" s="327"/>
      <c r="P167" s="327"/>
      <c r="Q167" s="32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25">
        <v>4680115881594</v>
      </c>
      <c r="E168" s="32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27"/>
      <c r="O168" s="327"/>
      <c r="P168" s="327"/>
      <c r="Q168" s="32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25">
        <v>4680115881587</v>
      </c>
      <c r="E169" s="32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27"/>
      <c r="O169" s="327"/>
      <c r="P169" s="327"/>
      <c r="Q169" s="32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25">
        <v>4680115880962</v>
      </c>
      <c r="E170" s="32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27"/>
      <c r="O170" s="327"/>
      <c r="P170" s="327"/>
      <c r="Q170" s="32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25">
        <v>4680115881617</v>
      </c>
      <c r="E171" s="32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27"/>
      <c r="O171" s="327"/>
      <c r="P171" s="327"/>
      <c r="Q171" s="32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25">
        <v>4680115881228</v>
      </c>
      <c r="E172" s="325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27"/>
      <c r="O172" s="327"/>
      <c r="P172" s="327"/>
      <c r="Q172" s="32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25">
        <v>4680115881037</v>
      </c>
      <c r="E173" s="32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27"/>
      <c r="O173" s="327"/>
      <c r="P173" s="327"/>
      <c r="Q173" s="32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25">
        <v>4680115881211</v>
      </c>
      <c r="E174" s="32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27"/>
      <c r="O174" s="327"/>
      <c r="P174" s="327"/>
      <c r="Q174" s="32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25">
        <v>4680115881020</v>
      </c>
      <c r="E175" s="32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27"/>
      <c r="O175" s="327"/>
      <c r="P175" s="327"/>
      <c r="Q175" s="32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25">
        <v>4680115882195</v>
      </c>
      <c r="E176" s="32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27"/>
      <c r="O176" s="327"/>
      <c r="P176" s="327"/>
      <c r="Q176" s="32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25">
        <v>4680115880092</v>
      </c>
      <c r="E177" s="325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27"/>
      <c r="O177" s="327"/>
      <c r="P177" s="327"/>
      <c r="Q177" s="32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25">
        <v>4680115880221</v>
      </c>
      <c r="E178" s="32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27"/>
      <c r="O178" s="327"/>
      <c r="P178" s="327"/>
      <c r="Q178" s="32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25">
        <v>4680115882942</v>
      </c>
      <c r="E179" s="325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27"/>
      <c r="O179" s="327"/>
      <c r="P179" s="327"/>
      <c r="Q179" s="32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25">
        <v>4680115880504</v>
      </c>
      <c r="E180" s="32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27"/>
      <c r="O180" s="327"/>
      <c r="P180" s="327"/>
      <c r="Q180" s="32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25">
        <v>4680115882164</v>
      </c>
      <c r="E181" s="325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27"/>
      <c r="O181" s="327"/>
      <c r="P181" s="327"/>
      <c r="Q181" s="32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18"/>
      <c r="B182" s="318"/>
      <c r="C182" s="318"/>
      <c r="D182" s="318"/>
      <c r="E182" s="318"/>
      <c r="F182" s="318"/>
      <c r="G182" s="318"/>
      <c r="H182" s="318"/>
      <c r="I182" s="318"/>
      <c r="J182" s="318"/>
      <c r="K182" s="318"/>
      <c r="L182" s="323"/>
      <c r="M182" s="320" t="s">
        <v>43</v>
      </c>
      <c r="N182" s="321"/>
      <c r="O182" s="321"/>
      <c r="P182" s="321"/>
      <c r="Q182" s="321"/>
      <c r="R182" s="321"/>
      <c r="S182" s="322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18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23"/>
      <c r="M183" s="320" t="s">
        <v>43</v>
      </c>
      <c r="N183" s="321"/>
      <c r="O183" s="321"/>
      <c r="P183" s="321"/>
      <c r="Q183" s="321"/>
      <c r="R183" s="321"/>
      <c r="S183" s="322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24" t="s">
        <v>215</v>
      </c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25">
        <v>4680115880801</v>
      </c>
      <c r="E185" s="32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27"/>
      <c r="O185" s="327"/>
      <c r="P185" s="327"/>
      <c r="Q185" s="328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25">
        <v>4680115880818</v>
      </c>
      <c r="E186" s="32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27"/>
      <c r="O186" s="327"/>
      <c r="P186" s="327"/>
      <c r="Q186" s="328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23"/>
      <c r="M187" s="320" t="s">
        <v>43</v>
      </c>
      <c r="N187" s="321"/>
      <c r="O187" s="321"/>
      <c r="P187" s="321"/>
      <c r="Q187" s="321"/>
      <c r="R187" s="321"/>
      <c r="S187" s="322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23"/>
      <c r="M188" s="320" t="s">
        <v>43</v>
      </c>
      <c r="N188" s="321"/>
      <c r="O188" s="321"/>
      <c r="P188" s="321"/>
      <c r="Q188" s="321"/>
      <c r="R188" s="321"/>
      <c r="S188" s="322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30" t="s">
        <v>318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6"/>
      <c r="Y189" s="66"/>
    </row>
    <row r="190" spans="1:52" ht="14.25" customHeight="1" x14ac:dyDescent="0.25">
      <c r="A190" s="324" t="s">
        <v>113</v>
      </c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25">
        <v>4607091387445</v>
      </c>
      <c r="E191" s="325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27"/>
      <c r="O191" s="327"/>
      <c r="P191" s="327"/>
      <c r="Q191" s="32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25">
        <v>4607091386004</v>
      </c>
      <c r="E192" s="325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7"/>
      <c r="O192" s="327"/>
      <c r="P192" s="327"/>
      <c r="Q192" s="32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25">
        <v>4607091386004</v>
      </c>
      <c r="E193" s="325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27"/>
      <c r="O193" s="327"/>
      <c r="P193" s="327"/>
      <c r="Q193" s="32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25">
        <v>4607091386073</v>
      </c>
      <c r="E194" s="325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27"/>
      <c r="O194" s="327"/>
      <c r="P194" s="327"/>
      <c r="Q194" s="32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4301011395</v>
      </c>
      <c r="D195" s="325">
        <v>4607091387322</v>
      </c>
      <c r="E195" s="325"/>
      <c r="F195" s="63">
        <v>1.35</v>
      </c>
      <c r="G195" s="38">
        <v>8</v>
      </c>
      <c r="H195" s="63">
        <v>10.8</v>
      </c>
      <c r="I195" s="63">
        <v>11.28</v>
      </c>
      <c r="J195" s="38">
        <v>48</v>
      </c>
      <c r="K195" s="39" t="s">
        <v>323</v>
      </c>
      <c r="L195" s="38">
        <v>55</v>
      </c>
      <c r="M195" s="4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7"/>
      <c r="O195" s="327"/>
      <c r="P195" s="327"/>
      <c r="Q195" s="32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IFERROR(IF(V195=0,"",ROUNDUP(V195/H195,0)*0.02039),"")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4301010928</v>
      </c>
      <c r="D196" s="325">
        <v>4607091387322</v>
      </c>
      <c r="E196" s="32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27"/>
      <c r="O196" s="327"/>
      <c r="P196" s="327"/>
      <c r="Q196" s="32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25">
        <v>4607091387377</v>
      </c>
      <c r="E197" s="32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27"/>
      <c r="O197" s="327"/>
      <c r="P197" s="327"/>
      <c r="Q197" s="32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25">
        <v>4607091387353</v>
      </c>
      <c r="E198" s="32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27"/>
      <c r="O198" s="327"/>
      <c r="P198" s="327"/>
      <c r="Q198" s="32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25">
        <v>4607091386011</v>
      </c>
      <c r="E199" s="325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27"/>
      <c r="O199" s="327"/>
      <c r="P199" s="327"/>
      <c r="Q199" s="32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25">
        <v>4607091387308</v>
      </c>
      <c r="E200" s="32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27"/>
      <c r="O200" s="327"/>
      <c r="P200" s="327"/>
      <c r="Q200" s="32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25">
        <v>4607091387339</v>
      </c>
      <c r="E201" s="325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27"/>
      <c r="O201" s="327"/>
      <c r="P201" s="327"/>
      <c r="Q201" s="32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25">
        <v>4680115882638</v>
      </c>
      <c r="E202" s="32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27"/>
      <c r="O202" s="327"/>
      <c r="P202" s="327"/>
      <c r="Q202" s="32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25">
        <v>4680115881938</v>
      </c>
      <c r="E203" s="32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27"/>
      <c r="O203" s="327"/>
      <c r="P203" s="327"/>
      <c r="Q203" s="32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25">
        <v>4607091387346</v>
      </c>
      <c r="E204" s="32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27"/>
      <c r="O204" s="327"/>
      <c r="P204" s="327"/>
      <c r="Q204" s="32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25">
        <v>4607091389807</v>
      </c>
      <c r="E205" s="32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27"/>
      <c r="O205" s="327"/>
      <c r="P205" s="327"/>
      <c r="Q205" s="32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18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23"/>
      <c r="M206" s="320" t="s">
        <v>43</v>
      </c>
      <c r="N206" s="321"/>
      <c r="O206" s="321"/>
      <c r="P206" s="321"/>
      <c r="Q206" s="321"/>
      <c r="R206" s="321"/>
      <c r="S206" s="322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23"/>
      <c r="M207" s="320" t="s">
        <v>43</v>
      </c>
      <c r="N207" s="321"/>
      <c r="O207" s="321"/>
      <c r="P207" s="321"/>
      <c r="Q207" s="321"/>
      <c r="R207" s="321"/>
      <c r="S207" s="322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24" t="s">
        <v>106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25">
        <v>4680115881914</v>
      </c>
      <c r="E209" s="32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27"/>
      <c r="O209" s="327"/>
      <c r="P209" s="327"/>
      <c r="Q209" s="328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18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23"/>
      <c r="M210" s="320" t="s">
        <v>43</v>
      </c>
      <c r="N210" s="321"/>
      <c r="O210" s="321"/>
      <c r="P210" s="321"/>
      <c r="Q210" s="321"/>
      <c r="R210" s="321"/>
      <c r="S210" s="322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23"/>
      <c r="M211" s="320" t="s">
        <v>43</v>
      </c>
      <c r="N211" s="321"/>
      <c r="O211" s="321"/>
      <c r="P211" s="321"/>
      <c r="Q211" s="321"/>
      <c r="R211" s="321"/>
      <c r="S211" s="322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24" t="s">
        <v>75</v>
      </c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25">
        <v>4607091387193</v>
      </c>
      <c r="E213" s="32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27"/>
      <c r="O213" s="327"/>
      <c r="P213" s="327"/>
      <c r="Q213" s="32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25">
        <v>4607091387230</v>
      </c>
      <c r="E214" s="32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27"/>
      <c r="O214" s="327"/>
      <c r="P214" s="327"/>
      <c r="Q214" s="32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25">
        <v>4607091387285</v>
      </c>
      <c r="E215" s="32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27"/>
      <c r="O215" s="327"/>
      <c r="P215" s="327"/>
      <c r="Q215" s="32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25">
        <v>4607091389845</v>
      </c>
      <c r="E216" s="32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27"/>
      <c r="O216" s="327"/>
      <c r="P216" s="327"/>
      <c r="Q216" s="32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23"/>
      <c r="M217" s="320" t="s">
        <v>43</v>
      </c>
      <c r="N217" s="321"/>
      <c r="O217" s="321"/>
      <c r="P217" s="321"/>
      <c r="Q217" s="321"/>
      <c r="R217" s="321"/>
      <c r="S217" s="322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23"/>
      <c r="M218" s="320" t="s">
        <v>43</v>
      </c>
      <c r="N218" s="321"/>
      <c r="O218" s="321"/>
      <c r="P218" s="321"/>
      <c r="Q218" s="321"/>
      <c r="R218" s="321"/>
      <c r="S218" s="322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24" t="s">
        <v>79</v>
      </c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25">
        <v>4607091387766</v>
      </c>
      <c r="E220" s="32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27"/>
      <c r="O220" s="327"/>
      <c r="P220" s="327"/>
      <c r="Q220" s="32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25">
        <v>4607091387957</v>
      </c>
      <c r="E221" s="32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27"/>
      <c r="O221" s="327"/>
      <c r="P221" s="327"/>
      <c r="Q221" s="32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25">
        <v>4607091387964</v>
      </c>
      <c r="E222" s="32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27"/>
      <c r="O222" s="327"/>
      <c r="P222" s="327"/>
      <c r="Q222" s="32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25">
        <v>4607091381672</v>
      </c>
      <c r="E223" s="325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27"/>
      <c r="O223" s="327"/>
      <c r="P223" s="327"/>
      <c r="Q223" s="32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25">
        <v>4607091387537</v>
      </c>
      <c r="E224" s="325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27"/>
      <c r="O224" s="327"/>
      <c r="P224" s="327"/>
      <c r="Q224" s="32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25">
        <v>4607091387513</v>
      </c>
      <c r="E225" s="325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27"/>
      <c r="O225" s="327"/>
      <c r="P225" s="327"/>
      <c r="Q225" s="32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23"/>
      <c r="M226" s="320" t="s">
        <v>43</v>
      </c>
      <c r="N226" s="321"/>
      <c r="O226" s="321"/>
      <c r="P226" s="321"/>
      <c r="Q226" s="321"/>
      <c r="R226" s="321"/>
      <c r="S226" s="322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18"/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23"/>
      <c r="M227" s="320" t="s">
        <v>43</v>
      </c>
      <c r="N227" s="321"/>
      <c r="O227" s="321"/>
      <c r="P227" s="321"/>
      <c r="Q227" s="321"/>
      <c r="R227" s="321"/>
      <c r="S227" s="322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24" t="s">
        <v>215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25">
        <v>4607091380880</v>
      </c>
      <c r="E229" s="32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27"/>
      <c r="O229" s="327"/>
      <c r="P229" s="327"/>
      <c r="Q229" s="32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25">
        <v>4607091384482</v>
      </c>
      <c r="E230" s="325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27"/>
      <c r="O230" s="327"/>
      <c r="P230" s="327"/>
      <c r="Q230" s="32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25">
        <v>4607091380897</v>
      </c>
      <c r="E231" s="32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27"/>
      <c r="O231" s="327"/>
      <c r="P231" s="327"/>
      <c r="Q231" s="32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25">
        <v>4680115880368</v>
      </c>
      <c r="E232" s="325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43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27"/>
      <c r="O232" s="327"/>
      <c r="P232" s="327"/>
      <c r="Q232" s="32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23"/>
      <c r="M233" s="320" t="s">
        <v>43</v>
      </c>
      <c r="N233" s="321"/>
      <c r="O233" s="321"/>
      <c r="P233" s="321"/>
      <c r="Q233" s="321"/>
      <c r="R233" s="321"/>
      <c r="S233" s="322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23"/>
      <c r="M234" s="320" t="s">
        <v>43</v>
      </c>
      <c r="N234" s="321"/>
      <c r="O234" s="321"/>
      <c r="P234" s="321"/>
      <c r="Q234" s="321"/>
      <c r="R234" s="321"/>
      <c r="S234" s="322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24" t="s">
        <v>92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25">
        <v>4607091388374</v>
      </c>
      <c r="E236" s="325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434" t="s">
        <v>380</v>
      </c>
      <c r="N236" s="327"/>
      <c r="O236" s="327"/>
      <c r="P236" s="327"/>
      <c r="Q236" s="32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25">
        <v>4607091388381</v>
      </c>
      <c r="E237" s="325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435" t="s">
        <v>383</v>
      </c>
      <c r="N237" s="327"/>
      <c r="O237" s="327"/>
      <c r="P237" s="327"/>
      <c r="Q237" s="32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25">
        <v>4607091388404</v>
      </c>
      <c r="E238" s="325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27"/>
      <c r="O238" s="327"/>
      <c r="P238" s="327"/>
      <c r="Q238" s="32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23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23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24" t="s">
        <v>386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25">
        <v>4680115881808</v>
      </c>
      <c r="E242" s="32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27"/>
      <c r="O242" s="327"/>
      <c r="P242" s="327"/>
      <c r="Q242" s="32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25">
        <v>4680115881822</v>
      </c>
      <c r="E243" s="325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27"/>
      <c r="O243" s="327"/>
      <c r="P243" s="327"/>
      <c r="Q243" s="32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25">
        <v>4680115880016</v>
      </c>
      <c r="E244" s="32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27"/>
      <c r="O244" s="327"/>
      <c r="P244" s="327"/>
      <c r="Q244" s="32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23"/>
      <c r="M245" s="320" t="s">
        <v>43</v>
      </c>
      <c r="N245" s="321"/>
      <c r="O245" s="321"/>
      <c r="P245" s="321"/>
      <c r="Q245" s="321"/>
      <c r="R245" s="321"/>
      <c r="S245" s="322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23"/>
      <c r="M246" s="320" t="s">
        <v>43</v>
      </c>
      <c r="N246" s="321"/>
      <c r="O246" s="321"/>
      <c r="P246" s="321"/>
      <c r="Q246" s="321"/>
      <c r="R246" s="321"/>
      <c r="S246" s="322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30" t="s">
        <v>394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6"/>
      <c r="Y247" s="66"/>
    </row>
    <row r="248" spans="1:52" ht="14.25" customHeight="1" x14ac:dyDescent="0.25">
      <c r="A248" s="324" t="s">
        <v>113</v>
      </c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25">
        <v>4607091387421</v>
      </c>
      <c r="E249" s="325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7"/>
      <c r="O249" s="327"/>
      <c r="P249" s="327"/>
      <c r="Q249" s="32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25">
        <v>4607091387421</v>
      </c>
      <c r="E250" s="325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27"/>
      <c r="O250" s="327"/>
      <c r="P250" s="327"/>
      <c r="Q250" s="32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25">
        <v>4607091387452</v>
      </c>
      <c r="E251" s="325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400</v>
      </c>
      <c r="N251" s="327"/>
      <c r="O251" s="327"/>
      <c r="P251" s="327"/>
      <c r="Q251" s="32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25">
        <v>4607091387452</v>
      </c>
      <c r="E252" s="32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27"/>
      <c r="O252" s="327"/>
      <c r="P252" s="327"/>
      <c r="Q252" s="32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25">
        <v>4607091385984</v>
      </c>
      <c r="E253" s="32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27"/>
      <c r="O253" s="327"/>
      <c r="P253" s="327"/>
      <c r="Q253" s="32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25">
        <v>4607091387438</v>
      </c>
      <c r="E254" s="325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27"/>
      <c r="O254" s="327"/>
      <c r="P254" s="327"/>
      <c r="Q254" s="32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25">
        <v>4607091387469</v>
      </c>
      <c r="E255" s="325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27"/>
      <c r="O255" s="327"/>
      <c r="P255" s="327"/>
      <c r="Q255" s="32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18"/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23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18"/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23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24" t="s">
        <v>75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25">
        <v>4607091387292</v>
      </c>
      <c r="E259" s="325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27"/>
      <c r="O259" s="327"/>
      <c r="P259" s="327"/>
      <c r="Q259" s="32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25">
        <v>4607091387315</v>
      </c>
      <c r="E260" s="325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27"/>
      <c r="O260" s="327"/>
      <c r="P260" s="327"/>
      <c r="Q260" s="328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18"/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23"/>
      <c r="M261" s="320" t="s">
        <v>43</v>
      </c>
      <c r="N261" s="321"/>
      <c r="O261" s="321"/>
      <c r="P261" s="321"/>
      <c r="Q261" s="321"/>
      <c r="R261" s="321"/>
      <c r="S261" s="322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23"/>
      <c r="M262" s="320" t="s">
        <v>43</v>
      </c>
      <c r="N262" s="321"/>
      <c r="O262" s="321"/>
      <c r="P262" s="321"/>
      <c r="Q262" s="321"/>
      <c r="R262" s="321"/>
      <c r="S262" s="322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30" t="s">
        <v>412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6"/>
      <c r="Y263" s="66"/>
    </row>
    <row r="264" spans="1:52" ht="14.25" customHeight="1" x14ac:dyDescent="0.25">
      <c r="A264" s="324" t="s">
        <v>75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25">
        <v>4607091383836</v>
      </c>
      <c r="E265" s="325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7"/>
      <c r="O265" s="327"/>
      <c r="P265" s="327"/>
      <c r="Q265" s="328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23"/>
      <c r="M266" s="320" t="s">
        <v>43</v>
      </c>
      <c r="N266" s="321"/>
      <c r="O266" s="321"/>
      <c r="P266" s="321"/>
      <c r="Q266" s="321"/>
      <c r="R266" s="321"/>
      <c r="S266" s="322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23"/>
      <c r="M267" s="320" t="s">
        <v>43</v>
      </c>
      <c r="N267" s="321"/>
      <c r="O267" s="321"/>
      <c r="P267" s="321"/>
      <c r="Q267" s="321"/>
      <c r="R267" s="321"/>
      <c r="S267" s="322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24" t="s">
        <v>79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25">
        <v>4607091387919</v>
      </c>
      <c r="E269" s="325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7"/>
      <c r="O269" s="327"/>
      <c r="P269" s="327"/>
      <c r="Q269" s="32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25">
        <v>4607091383942</v>
      </c>
      <c r="E270" s="325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4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7"/>
      <c r="O270" s="327"/>
      <c r="P270" s="327"/>
      <c r="Q270" s="32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25">
        <v>4607091383959</v>
      </c>
      <c r="E271" s="325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4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7"/>
      <c r="O271" s="327"/>
      <c r="P271" s="327"/>
      <c r="Q271" s="328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23"/>
      <c r="M272" s="320" t="s">
        <v>43</v>
      </c>
      <c r="N272" s="321"/>
      <c r="O272" s="321"/>
      <c r="P272" s="321"/>
      <c r="Q272" s="321"/>
      <c r="R272" s="321"/>
      <c r="S272" s="322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23"/>
      <c r="M273" s="320" t="s">
        <v>43</v>
      </c>
      <c r="N273" s="321"/>
      <c r="O273" s="321"/>
      <c r="P273" s="321"/>
      <c r="Q273" s="321"/>
      <c r="R273" s="321"/>
      <c r="S273" s="322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24" t="s">
        <v>215</v>
      </c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25">
        <v>4607091388831</v>
      </c>
      <c r="E275" s="325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7"/>
      <c r="O275" s="327"/>
      <c r="P275" s="327"/>
      <c r="Q275" s="328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23"/>
      <c r="M276" s="320" t="s">
        <v>43</v>
      </c>
      <c r="N276" s="321"/>
      <c r="O276" s="321"/>
      <c r="P276" s="321"/>
      <c r="Q276" s="321"/>
      <c r="R276" s="321"/>
      <c r="S276" s="322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18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23"/>
      <c r="M277" s="320" t="s">
        <v>43</v>
      </c>
      <c r="N277" s="321"/>
      <c r="O277" s="321"/>
      <c r="P277" s="321"/>
      <c r="Q277" s="321"/>
      <c r="R277" s="321"/>
      <c r="S277" s="322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24" t="s">
        <v>92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25">
        <v>4607091383102</v>
      </c>
      <c r="E279" s="325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7"/>
      <c r="O279" s="327"/>
      <c r="P279" s="327"/>
      <c r="Q279" s="328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23"/>
      <c r="M280" s="320" t="s">
        <v>43</v>
      </c>
      <c r="N280" s="321"/>
      <c r="O280" s="321"/>
      <c r="P280" s="321"/>
      <c r="Q280" s="321"/>
      <c r="R280" s="321"/>
      <c r="S280" s="322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18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23"/>
      <c r="M281" s="320" t="s">
        <v>43</v>
      </c>
      <c r="N281" s="321"/>
      <c r="O281" s="321"/>
      <c r="P281" s="321"/>
      <c r="Q281" s="321"/>
      <c r="R281" s="321"/>
      <c r="S281" s="322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36" t="s">
        <v>425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55"/>
      <c r="Y282" s="55"/>
    </row>
    <row r="283" spans="1:52" ht="16.5" customHeight="1" x14ac:dyDescent="0.25">
      <c r="A283" s="330" t="s">
        <v>426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6"/>
      <c r="Y283" s="66"/>
    </row>
    <row r="284" spans="1:52" ht="14.25" customHeight="1" x14ac:dyDescent="0.25">
      <c r="A284" s="324" t="s">
        <v>113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25">
        <v>4607091383997</v>
      </c>
      <c r="E285" s="32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7"/>
      <c r="O285" s="327"/>
      <c r="P285" s="327"/>
      <c r="Q285" s="328"/>
      <c r="R285" s="40" t="s">
        <v>48</v>
      </c>
      <c r="S285" s="40" t="s">
        <v>48</v>
      </c>
      <c r="T285" s="41" t="s">
        <v>0</v>
      </c>
      <c r="U285" s="59">
        <v>1250</v>
      </c>
      <c r="V285" s="56">
        <f t="shared" ref="V285:V292" si="14">IFERROR(IF(U285="",0,CEILING((U285/$H285),1)*$H285),"")</f>
        <v>1260</v>
      </c>
      <c r="W285" s="42">
        <f>IFERROR(IF(V285=0,"",ROUNDUP(V285/H285,0)*0.02175),"")</f>
        <v>1.827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25">
        <v>4607091383997</v>
      </c>
      <c r="E286" s="32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7"/>
      <c r="O286" s="327"/>
      <c r="P286" s="327"/>
      <c r="Q286" s="32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25">
        <v>4607091384130</v>
      </c>
      <c r="E287" s="32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7"/>
      <c r="O287" s="327"/>
      <c r="P287" s="327"/>
      <c r="Q287" s="328"/>
      <c r="R287" s="40" t="s">
        <v>48</v>
      </c>
      <c r="S287" s="40" t="s">
        <v>48</v>
      </c>
      <c r="T287" s="41" t="s">
        <v>0</v>
      </c>
      <c r="U287" s="59">
        <v>1250</v>
      </c>
      <c r="V287" s="56">
        <f t="shared" si="14"/>
        <v>1260</v>
      </c>
      <c r="W287" s="42">
        <f>IFERROR(IF(V287=0,"",ROUNDUP(V287/H287,0)*0.02175),"")</f>
        <v>1.827</v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25">
        <v>4607091384130</v>
      </c>
      <c r="E288" s="32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7"/>
      <c r="O288" s="327"/>
      <c r="P288" s="327"/>
      <c r="Q288" s="32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25">
        <v>4607091384147</v>
      </c>
      <c r="E289" s="32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7"/>
      <c r="O289" s="327"/>
      <c r="P289" s="327"/>
      <c r="Q289" s="32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25">
        <v>4607091384147</v>
      </c>
      <c r="E290" s="32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410" t="s">
        <v>436</v>
      </c>
      <c r="N290" s="327"/>
      <c r="O290" s="327"/>
      <c r="P290" s="327"/>
      <c r="Q290" s="32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25">
        <v>4607091384154</v>
      </c>
      <c r="E291" s="32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7"/>
      <c r="O291" s="327"/>
      <c r="P291" s="327"/>
      <c r="Q291" s="32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25">
        <v>4607091384161</v>
      </c>
      <c r="E292" s="32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7"/>
      <c r="O292" s="327"/>
      <c r="P292" s="327"/>
      <c r="Q292" s="32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18"/>
      <c r="B293" s="318"/>
      <c r="C293" s="318"/>
      <c r="D293" s="318"/>
      <c r="E293" s="318"/>
      <c r="F293" s="318"/>
      <c r="G293" s="318"/>
      <c r="H293" s="318"/>
      <c r="I293" s="318"/>
      <c r="J293" s="318"/>
      <c r="K293" s="318"/>
      <c r="L293" s="323"/>
      <c r="M293" s="320" t="s">
        <v>43</v>
      </c>
      <c r="N293" s="321"/>
      <c r="O293" s="321"/>
      <c r="P293" s="321"/>
      <c r="Q293" s="321"/>
      <c r="R293" s="321"/>
      <c r="S293" s="322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166.66666666666666</v>
      </c>
      <c r="V293" s="44">
        <f>IFERROR(V285/H285,"0")+IFERROR(V286/H286,"0")+IFERROR(V287/H287,"0")+IFERROR(V288/H288,"0")+IFERROR(V289/H289,"0")+IFERROR(V290/H290,"0")+IFERROR(V291/H291,"0")+IFERROR(V292/H292,"0")</f>
        <v>168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3.6539999999999999</v>
      </c>
      <c r="X293" s="68"/>
      <c r="Y293" s="68"/>
    </row>
    <row r="294" spans="1:52" x14ac:dyDescent="0.2">
      <c r="A294" s="318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23"/>
      <c r="M294" s="320" t="s">
        <v>43</v>
      </c>
      <c r="N294" s="321"/>
      <c r="O294" s="321"/>
      <c r="P294" s="321"/>
      <c r="Q294" s="321"/>
      <c r="R294" s="321"/>
      <c r="S294" s="322"/>
      <c r="T294" s="43" t="s">
        <v>0</v>
      </c>
      <c r="U294" s="44">
        <f>IFERROR(SUM(U285:U292),"0")</f>
        <v>2500</v>
      </c>
      <c r="V294" s="44">
        <f>IFERROR(SUM(V285:V292),"0")</f>
        <v>2520</v>
      </c>
      <c r="W294" s="43"/>
      <c r="X294" s="68"/>
      <c r="Y294" s="68"/>
    </row>
    <row r="295" spans="1:52" ht="14.25" customHeight="1" x14ac:dyDescent="0.25">
      <c r="A295" s="324" t="s">
        <v>106</v>
      </c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25">
        <v>4607091383980</v>
      </c>
      <c r="E296" s="32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7"/>
      <c r="O296" s="327"/>
      <c r="P296" s="327"/>
      <c r="Q296" s="32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25">
        <v>4607091384178</v>
      </c>
      <c r="E297" s="325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7"/>
      <c r="O297" s="327"/>
      <c r="P297" s="327"/>
      <c r="Q297" s="328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18"/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23"/>
      <c r="M298" s="320" t="s">
        <v>43</v>
      </c>
      <c r="N298" s="321"/>
      <c r="O298" s="321"/>
      <c r="P298" s="321"/>
      <c r="Q298" s="321"/>
      <c r="R298" s="321"/>
      <c r="S298" s="322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23"/>
      <c r="M299" s="320" t="s">
        <v>43</v>
      </c>
      <c r="N299" s="321"/>
      <c r="O299" s="321"/>
      <c r="P299" s="321"/>
      <c r="Q299" s="321"/>
      <c r="R299" s="321"/>
      <c r="S299" s="322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24" t="s">
        <v>79</v>
      </c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25">
        <v>4607091384260</v>
      </c>
      <c r="E301" s="325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7"/>
      <c r="O301" s="327"/>
      <c r="P301" s="327"/>
      <c r="Q301" s="32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23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18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23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24" t="s">
        <v>215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25">
        <v>4607091384673</v>
      </c>
      <c r="E305" s="32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7"/>
      <c r="O305" s="327"/>
      <c r="P305" s="327"/>
      <c r="Q305" s="32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23"/>
      <c r="M306" s="320" t="s">
        <v>43</v>
      </c>
      <c r="N306" s="321"/>
      <c r="O306" s="321"/>
      <c r="P306" s="321"/>
      <c r="Q306" s="321"/>
      <c r="R306" s="321"/>
      <c r="S306" s="322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23"/>
      <c r="M307" s="320" t="s">
        <v>43</v>
      </c>
      <c r="N307" s="321"/>
      <c r="O307" s="321"/>
      <c r="P307" s="321"/>
      <c r="Q307" s="321"/>
      <c r="R307" s="321"/>
      <c r="S307" s="322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30" t="s">
        <v>449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6"/>
      <c r="Y308" s="66"/>
    </row>
    <row r="309" spans="1:52" ht="14.25" customHeight="1" x14ac:dyDescent="0.25">
      <c r="A309" s="324" t="s">
        <v>113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25">
        <v>4607091384185</v>
      </c>
      <c r="E310" s="325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7"/>
      <c r="O310" s="327"/>
      <c r="P310" s="327"/>
      <c r="Q310" s="32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25">
        <v>4607091384192</v>
      </c>
      <c r="E311" s="325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7"/>
      <c r="O311" s="327"/>
      <c r="P311" s="327"/>
      <c r="Q311" s="32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25">
        <v>4680115881907</v>
      </c>
      <c r="E312" s="325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7"/>
      <c r="O312" s="327"/>
      <c r="P312" s="327"/>
      <c r="Q312" s="32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25">
        <v>4607091384680</v>
      </c>
      <c r="E313" s="325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7"/>
      <c r="O313" s="327"/>
      <c r="P313" s="327"/>
      <c r="Q313" s="32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23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18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23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24" t="s">
        <v>75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25">
        <v>4607091384802</v>
      </c>
      <c r="E317" s="325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7"/>
      <c r="O317" s="327"/>
      <c r="P317" s="327"/>
      <c r="Q317" s="32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25">
        <v>4607091384826</v>
      </c>
      <c r="E318" s="325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7"/>
      <c r="O318" s="327"/>
      <c r="P318" s="327"/>
      <c r="Q318" s="32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18"/>
      <c r="B319" s="318"/>
      <c r="C319" s="318"/>
      <c r="D319" s="318"/>
      <c r="E319" s="318"/>
      <c r="F319" s="318"/>
      <c r="G319" s="318"/>
      <c r="H319" s="318"/>
      <c r="I319" s="318"/>
      <c r="J319" s="318"/>
      <c r="K319" s="318"/>
      <c r="L319" s="323"/>
      <c r="M319" s="320" t="s">
        <v>43</v>
      </c>
      <c r="N319" s="321"/>
      <c r="O319" s="321"/>
      <c r="P319" s="321"/>
      <c r="Q319" s="321"/>
      <c r="R319" s="321"/>
      <c r="S319" s="322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23"/>
      <c r="M320" s="320" t="s">
        <v>43</v>
      </c>
      <c r="N320" s="321"/>
      <c r="O320" s="321"/>
      <c r="P320" s="321"/>
      <c r="Q320" s="321"/>
      <c r="R320" s="321"/>
      <c r="S320" s="322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24" t="s">
        <v>79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25">
        <v>4607091384246</v>
      </c>
      <c r="E322" s="32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7"/>
      <c r="O322" s="327"/>
      <c r="P322" s="327"/>
      <c r="Q322" s="328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25">
        <v>4680115881976</v>
      </c>
      <c r="E323" s="325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7"/>
      <c r="O323" s="327"/>
      <c r="P323" s="327"/>
      <c r="Q323" s="32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25">
        <v>4607091384253</v>
      </c>
      <c r="E324" s="325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7"/>
      <c r="O324" s="327"/>
      <c r="P324" s="327"/>
      <c r="Q324" s="32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25">
        <v>4680115881969</v>
      </c>
      <c r="E325" s="325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7"/>
      <c r="O325" s="327"/>
      <c r="P325" s="327"/>
      <c r="Q325" s="32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23"/>
      <c r="M326" s="320" t="s">
        <v>43</v>
      </c>
      <c r="N326" s="321"/>
      <c r="O326" s="321"/>
      <c r="P326" s="321"/>
      <c r="Q326" s="321"/>
      <c r="R326" s="321"/>
      <c r="S326" s="322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23"/>
      <c r="M327" s="320" t="s">
        <v>43</v>
      </c>
      <c r="N327" s="321"/>
      <c r="O327" s="321"/>
      <c r="P327" s="321"/>
      <c r="Q327" s="321"/>
      <c r="R327" s="321"/>
      <c r="S327" s="322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24" t="s">
        <v>215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25">
        <v>4607091389357</v>
      </c>
      <c r="E329" s="325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7"/>
      <c r="O329" s="327"/>
      <c r="P329" s="327"/>
      <c r="Q329" s="32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23"/>
      <c r="M330" s="320" t="s">
        <v>43</v>
      </c>
      <c r="N330" s="321"/>
      <c r="O330" s="321"/>
      <c r="P330" s="321"/>
      <c r="Q330" s="321"/>
      <c r="R330" s="321"/>
      <c r="S330" s="322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18"/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23"/>
      <c r="M331" s="320" t="s">
        <v>43</v>
      </c>
      <c r="N331" s="321"/>
      <c r="O331" s="321"/>
      <c r="P331" s="321"/>
      <c r="Q331" s="321"/>
      <c r="R331" s="321"/>
      <c r="S331" s="322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36" t="s">
        <v>472</v>
      </c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55"/>
      <c r="Y332" s="55"/>
    </row>
    <row r="333" spans="1:52" ht="16.5" customHeight="1" x14ac:dyDescent="0.25">
      <c r="A333" s="330" t="s">
        <v>473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6"/>
      <c r="Y333" s="66"/>
    </row>
    <row r="334" spans="1:52" ht="14.25" customHeight="1" x14ac:dyDescent="0.25">
      <c r="A334" s="324" t="s">
        <v>113</v>
      </c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25">
        <v>4607091389708</v>
      </c>
      <c r="E335" s="325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7"/>
      <c r="O335" s="327"/>
      <c r="P335" s="327"/>
      <c r="Q335" s="328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25">
        <v>4607091389692</v>
      </c>
      <c r="E336" s="325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7"/>
      <c r="O336" s="327"/>
      <c r="P336" s="327"/>
      <c r="Q336" s="32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23"/>
      <c r="M337" s="320" t="s">
        <v>43</v>
      </c>
      <c r="N337" s="321"/>
      <c r="O337" s="321"/>
      <c r="P337" s="321"/>
      <c r="Q337" s="321"/>
      <c r="R337" s="321"/>
      <c r="S337" s="322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23"/>
      <c r="M338" s="320" t="s">
        <v>43</v>
      </c>
      <c r="N338" s="321"/>
      <c r="O338" s="321"/>
      <c r="P338" s="321"/>
      <c r="Q338" s="321"/>
      <c r="R338" s="321"/>
      <c r="S338" s="322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24" t="s">
        <v>75</v>
      </c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25">
        <v>4607091389753</v>
      </c>
      <c r="E340" s="325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7"/>
      <c r="O340" s="327"/>
      <c r="P340" s="327"/>
      <c r="Q340" s="32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25">
        <v>4607091389760</v>
      </c>
      <c r="E341" s="325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7"/>
      <c r="O341" s="327"/>
      <c r="P341" s="327"/>
      <c r="Q341" s="328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25">
        <v>4607091389746</v>
      </c>
      <c r="E342" s="32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7"/>
      <c r="O342" s="327"/>
      <c r="P342" s="327"/>
      <c r="Q342" s="328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25">
        <v>4680115882928</v>
      </c>
      <c r="E343" s="325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7"/>
      <c r="O343" s="327"/>
      <c r="P343" s="327"/>
      <c r="Q343" s="32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25">
        <v>4680115883147</v>
      </c>
      <c r="E344" s="325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7"/>
      <c r="O344" s="327"/>
      <c r="P344" s="327"/>
      <c r="Q344" s="32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25">
        <v>4607091384338</v>
      </c>
      <c r="E345" s="325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7"/>
      <c r="O345" s="327"/>
      <c r="P345" s="327"/>
      <c r="Q345" s="32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25">
        <v>4680115883154</v>
      </c>
      <c r="E346" s="32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7"/>
      <c r="O346" s="327"/>
      <c r="P346" s="327"/>
      <c r="Q346" s="32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25">
        <v>4607091389524</v>
      </c>
      <c r="E347" s="32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7"/>
      <c r="O347" s="327"/>
      <c r="P347" s="327"/>
      <c r="Q347" s="32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25">
        <v>4680115883161</v>
      </c>
      <c r="E348" s="32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7"/>
      <c r="O348" s="327"/>
      <c r="P348" s="327"/>
      <c r="Q348" s="32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25">
        <v>4607091384345</v>
      </c>
      <c r="E349" s="32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7"/>
      <c r="O349" s="327"/>
      <c r="P349" s="327"/>
      <c r="Q349" s="32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25">
        <v>4680115883178</v>
      </c>
      <c r="E350" s="32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7"/>
      <c r="O350" s="327"/>
      <c r="P350" s="327"/>
      <c r="Q350" s="32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25">
        <v>4607091389531</v>
      </c>
      <c r="E351" s="32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7"/>
      <c r="O351" s="327"/>
      <c r="P351" s="327"/>
      <c r="Q351" s="32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25">
        <v>4680115883185</v>
      </c>
      <c r="E352" s="32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82" t="s">
        <v>504</v>
      </c>
      <c r="N352" s="327"/>
      <c r="O352" s="327"/>
      <c r="P352" s="327"/>
      <c r="Q352" s="32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18"/>
      <c r="B353" s="318"/>
      <c r="C353" s="318"/>
      <c r="D353" s="318"/>
      <c r="E353" s="318"/>
      <c r="F353" s="318"/>
      <c r="G353" s="318"/>
      <c r="H353" s="318"/>
      <c r="I353" s="318"/>
      <c r="J353" s="318"/>
      <c r="K353" s="318"/>
      <c r="L353" s="323"/>
      <c r="M353" s="320" t="s">
        <v>43</v>
      </c>
      <c r="N353" s="321"/>
      <c r="O353" s="321"/>
      <c r="P353" s="321"/>
      <c r="Q353" s="321"/>
      <c r="R353" s="321"/>
      <c r="S353" s="322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18"/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23"/>
      <c r="M354" s="320" t="s">
        <v>43</v>
      </c>
      <c r="N354" s="321"/>
      <c r="O354" s="321"/>
      <c r="P354" s="321"/>
      <c r="Q354" s="321"/>
      <c r="R354" s="321"/>
      <c r="S354" s="322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24" t="s">
        <v>79</v>
      </c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25">
        <v>4607091389685</v>
      </c>
      <c r="E356" s="325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7"/>
      <c r="O356" s="327"/>
      <c r="P356" s="327"/>
      <c r="Q356" s="32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25">
        <v>4607091389654</v>
      </c>
      <c r="E357" s="325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7"/>
      <c r="O357" s="327"/>
      <c r="P357" s="327"/>
      <c r="Q357" s="32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25">
        <v>4607091384352</v>
      </c>
      <c r="E358" s="325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7"/>
      <c r="O358" s="327"/>
      <c r="P358" s="327"/>
      <c r="Q358" s="328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25">
        <v>4607091389661</v>
      </c>
      <c r="E359" s="325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7"/>
      <c r="O359" s="327"/>
      <c r="P359" s="327"/>
      <c r="Q359" s="32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23"/>
      <c r="M360" s="320" t="s">
        <v>43</v>
      </c>
      <c r="N360" s="321"/>
      <c r="O360" s="321"/>
      <c r="P360" s="321"/>
      <c r="Q360" s="321"/>
      <c r="R360" s="321"/>
      <c r="S360" s="322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23"/>
      <c r="M361" s="320" t="s">
        <v>43</v>
      </c>
      <c r="N361" s="321"/>
      <c r="O361" s="321"/>
      <c r="P361" s="321"/>
      <c r="Q361" s="321"/>
      <c r="R361" s="321"/>
      <c r="S361" s="322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24" t="s">
        <v>215</v>
      </c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25">
        <v>4680115881648</v>
      </c>
      <c r="E363" s="325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7"/>
      <c r="O363" s="327"/>
      <c r="P363" s="327"/>
      <c r="Q363" s="32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23"/>
      <c r="M364" s="320" t="s">
        <v>43</v>
      </c>
      <c r="N364" s="321"/>
      <c r="O364" s="321"/>
      <c r="P364" s="321"/>
      <c r="Q364" s="321"/>
      <c r="R364" s="321"/>
      <c r="S364" s="322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18"/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23"/>
      <c r="M365" s="320" t="s">
        <v>43</v>
      </c>
      <c r="N365" s="321"/>
      <c r="O365" s="321"/>
      <c r="P365" s="321"/>
      <c r="Q365" s="321"/>
      <c r="R365" s="321"/>
      <c r="S365" s="322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24" t="s">
        <v>92</v>
      </c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25">
        <v>4680115883017</v>
      </c>
      <c r="E367" s="325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7"/>
      <c r="O367" s="327"/>
      <c r="P367" s="327"/>
      <c r="Q367" s="32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25">
        <v>4680115883031</v>
      </c>
      <c r="E368" s="325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7"/>
      <c r="O368" s="327"/>
      <c r="P368" s="327"/>
      <c r="Q368" s="328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25">
        <v>4680115883024</v>
      </c>
      <c r="E369" s="325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7"/>
      <c r="O369" s="327"/>
      <c r="P369" s="327"/>
      <c r="Q369" s="328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23"/>
      <c r="M370" s="320" t="s">
        <v>43</v>
      </c>
      <c r="N370" s="321"/>
      <c r="O370" s="321"/>
      <c r="P370" s="321"/>
      <c r="Q370" s="321"/>
      <c r="R370" s="321"/>
      <c r="S370" s="322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23"/>
      <c r="M371" s="320" t="s">
        <v>43</v>
      </c>
      <c r="N371" s="321"/>
      <c r="O371" s="321"/>
      <c r="P371" s="321"/>
      <c r="Q371" s="321"/>
      <c r="R371" s="321"/>
      <c r="S371" s="322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24" t="s">
        <v>522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25">
        <v>4680115882997</v>
      </c>
      <c r="E373" s="325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368" t="s">
        <v>525</v>
      </c>
      <c r="N373" s="327"/>
      <c r="O373" s="327"/>
      <c r="P373" s="327"/>
      <c r="Q373" s="32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23"/>
      <c r="M374" s="320" t="s">
        <v>43</v>
      </c>
      <c r="N374" s="321"/>
      <c r="O374" s="321"/>
      <c r="P374" s="321"/>
      <c r="Q374" s="321"/>
      <c r="R374" s="321"/>
      <c r="S374" s="322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23"/>
      <c r="M375" s="320" t="s">
        <v>43</v>
      </c>
      <c r="N375" s="321"/>
      <c r="O375" s="321"/>
      <c r="P375" s="321"/>
      <c r="Q375" s="321"/>
      <c r="R375" s="321"/>
      <c r="S375" s="322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30" t="s">
        <v>526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6"/>
      <c r="Y376" s="66"/>
    </row>
    <row r="377" spans="1:52" ht="14.25" customHeight="1" x14ac:dyDescent="0.25">
      <c r="A377" s="324" t="s">
        <v>106</v>
      </c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25">
        <v>4607091389388</v>
      </c>
      <c r="E378" s="325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7"/>
      <c r="O378" s="327"/>
      <c r="P378" s="327"/>
      <c r="Q378" s="328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25">
        <v>4607091389364</v>
      </c>
      <c r="E379" s="325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7"/>
      <c r="O379" s="327"/>
      <c r="P379" s="327"/>
      <c r="Q379" s="32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23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23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24" t="s">
        <v>75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25">
        <v>4607091389739</v>
      </c>
      <c r="E383" s="325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7"/>
      <c r="O383" s="327"/>
      <c r="P383" s="327"/>
      <c r="Q383" s="32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25">
        <v>4680115883048</v>
      </c>
      <c r="E384" s="325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7"/>
      <c r="O384" s="327"/>
      <c r="P384" s="327"/>
      <c r="Q384" s="328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25">
        <v>4607091389425</v>
      </c>
      <c r="E385" s="325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7"/>
      <c r="O385" s="327"/>
      <c r="P385" s="327"/>
      <c r="Q385" s="328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25">
        <v>4680115882911</v>
      </c>
      <c r="E386" s="32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61" t="s">
        <v>539</v>
      </c>
      <c r="N386" s="327"/>
      <c r="O386" s="327"/>
      <c r="P386" s="327"/>
      <c r="Q386" s="32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25">
        <v>4680115880771</v>
      </c>
      <c r="E387" s="325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7"/>
      <c r="O387" s="327"/>
      <c r="P387" s="327"/>
      <c r="Q387" s="32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25">
        <v>4607091389500</v>
      </c>
      <c r="E388" s="32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7"/>
      <c r="O388" s="327"/>
      <c r="P388" s="327"/>
      <c r="Q388" s="32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25">
        <v>4680115881983</v>
      </c>
      <c r="E389" s="325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7"/>
      <c r="O389" s="327"/>
      <c r="P389" s="327"/>
      <c r="Q389" s="32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23"/>
      <c r="M390" s="320" t="s">
        <v>43</v>
      </c>
      <c r="N390" s="321"/>
      <c r="O390" s="321"/>
      <c r="P390" s="321"/>
      <c r="Q390" s="321"/>
      <c r="R390" s="321"/>
      <c r="S390" s="322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23"/>
      <c r="M391" s="320" t="s">
        <v>43</v>
      </c>
      <c r="N391" s="321"/>
      <c r="O391" s="321"/>
      <c r="P391" s="321"/>
      <c r="Q391" s="321"/>
      <c r="R391" s="321"/>
      <c r="S391" s="322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24" t="s">
        <v>92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25">
        <v>4680115883000</v>
      </c>
      <c r="E393" s="325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7"/>
      <c r="O393" s="327"/>
      <c r="P393" s="327"/>
      <c r="Q393" s="328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23"/>
      <c r="M394" s="320" t="s">
        <v>43</v>
      </c>
      <c r="N394" s="321"/>
      <c r="O394" s="321"/>
      <c r="P394" s="321"/>
      <c r="Q394" s="321"/>
      <c r="R394" s="321"/>
      <c r="S394" s="322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23"/>
      <c r="M395" s="320" t="s">
        <v>43</v>
      </c>
      <c r="N395" s="321"/>
      <c r="O395" s="321"/>
      <c r="P395" s="321"/>
      <c r="Q395" s="321"/>
      <c r="R395" s="321"/>
      <c r="S395" s="322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24" t="s">
        <v>522</v>
      </c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25">
        <v>4680115882980</v>
      </c>
      <c r="E397" s="32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7"/>
      <c r="O397" s="327"/>
      <c r="P397" s="327"/>
      <c r="Q397" s="328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23"/>
      <c r="M398" s="320" t="s">
        <v>43</v>
      </c>
      <c r="N398" s="321"/>
      <c r="O398" s="321"/>
      <c r="P398" s="321"/>
      <c r="Q398" s="321"/>
      <c r="R398" s="321"/>
      <c r="S398" s="322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23"/>
      <c r="M399" s="320" t="s">
        <v>43</v>
      </c>
      <c r="N399" s="321"/>
      <c r="O399" s="321"/>
      <c r="P399" s="321"/>
      <c r="Q399" s="321"/>
      <c r="R399" s="321"/>
      <c r="S399" s="322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36" t="s">
        <v>550</v>
      </c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55"/>
      <c r="Y400" s="55"/>
    </row>
    <row r="401" spans="1:52" ht="16.5" customHeight="1" x14ac:dyDescent="0.25">
      <c r="A401" s="330" t="s">
        <v>550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6"/>
      <c r="Y401" s="66"/>
    </row>
    <row r="402" spans="1:52" ht="14.25" customHeight="1" x14ac:dyDescent="0.25">
      <c r="A402" s="324" t="s">
        <v>113</v>
      </c>
      <c r="B402" s="324"/>
      <c r="C402" s="324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25">
        <v>4607091389067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7"/>
      <c r="O403" s="327"/>
      <c r="P403" s="327"/>
      <c r="Q403" s="328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25">
        <v>4607091383522</v>
      </c>
      <c r="E404" s="32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7"/>
      <c r="O404" s="327"/>
      <c r="P404" s="327"/>
      <c r="Q404" s="328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25">
        <v>4607091384437</v>
      </c>
      <c r="E405" s="32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7"/>
      <c r="O405" s="327"/>
      <c r="P405" s="327"/>
      <c r="Q405" s="328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25">
        <v>4607091389104</v>
      </c>
      <c r="E406" s="32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7"/>
      <c r="O406" s="327"/>
      <c r="P406" s="327"/>
      <c r="Q406" s="32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25">
        <v>4680115880603</v>
      </c>
      <c r="E407" s="32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7"/>
      <c r="O407" s="327"/>
      <c r="P407" s="327"/>
      <c r="Q407" s="32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25">
        <v>4607091389999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7"/>
      <c r="O408" s="327"/>
      <c r="P408" s="327"/>
      <c r="Q408" s="32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25">
        <v>4680115882782</v>
      </c>
      <c r="E409" s="32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7"/>
      <c r="O409" s="327"/>
      <c r="P409" s="327"/>
      <c r="Q409" s="32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25">
        <v>4607091389098</v>
      </c>
      <c r="E410" s="32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7"/>
      <c r="O410" s="327"/>
      <c r="P410" s="327"/>
      <c r="Q410" s="32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25">
        <v>4607091389982</v>
      </c>
      <c r="E411" s="32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7"/>
      <c r="O411" s="327"/>
      <c r="P411" s="327"/>
      <c r="Q411" s="32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18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23"/>
      <c r="M412" s="320" t="s">
        <v>43</v>
      </c>
      <c r="N412" s="321"/>
      <c r="O412" s="321"/>
      <c r="P412" s="321"/>
      <c r="Q412" s="321"/>
      <c r="R412" s="321"/>
      <c r="S412" s="322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23"/>
      <c r="M413" s="320" t="s">
        <v>43</v>
      </c>
      <c r="N413" s="321"/>
      <c r="O413" s="321"/>
      <c r="P413" s="321"/>
      <c r="Q413" s="321"/>
      <c r="R413" s="321"/>
      <c r="S413" s="322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24" t="s">
        <v>106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25">
        <v>4607091388930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7"/>
      <c r="O415" s="327"/>
      <c r="P415" s="327"/>
      <c r="Q415" s="328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25">
        <v>4680115880054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7"/>
      <c r="O416" s="327"/>
      <c r="P416" s="327"/>
      <c r="Q416" s="32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18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23"/>
      <c r="M417" s="320" t="s">
        <v>43</v>
      </c>
      <c r="N417" s="321"/>
      <c r="O417" s="321"/>
      <c r="P417" s="321"/>
      <c r="Q417" s="321"/>
      <c r="R417" s="321"/>
      <c r="S417" s="322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23"/>
      <c r="M418" s="320" t="s">
        <v>43</v>
      </c>
      <c r="N418" s="321"/>
      <c r="O418" s="321"/>
      <c r="P418" s="321"/>
      <c r="Q418" s="321"/>
      <c r="R418" s="321"/>
      <c r="S418" s="322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24" t="s">
        <v>75</v>
      </c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25">
        <v>4680115883116</v>
      </c>
      <c r="E420" s="32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7"/>
      <c r="O420" s="327"/>
      <c r="P420" s="327"/>
      <c r="Q420" s="328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25">
        <v>4680115883093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7"/>
      <c r="O421" s="327"/>
      <c r="P421" s="327"/>
      <c r="Q421" s="328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25">
        <v>4680115883109</v>
      </c>
      <c r="E422" s="32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7"/>
      <c r="O422" s="327"/>
      <c r="P422" s="327"/>
      <c r="Q422" s="328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25">
        <v>4680115882072</v>
      </c>
      <c r="E423" s="32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345" t="s">
        <v>581</v>
      </c>
      <c r="N423" s="327"/>
      <c r="O423" s="327"/>
      <c r="P423" s="327"/>
      <c r="Q423" s="32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25">
        <v>4680115882102</v>
      </c>
      <c r="E424" s="32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46" t="s">
        <v>584</v>
      </c>
      <c r="N424" s="327"/>
      <c r="O424" s="327"/>
      <c r="P424" s="327"/>
      <c r="Q424" s="32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25">
        <v>4680115882096</v>
      </c>
      <c r="E425" s="32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339" t="s">
        <v>587</v>
      </c>
      <c r="N425" s="327"/>
      <c r="O425" s="327"/>
      <c r="P425" s="327"/>
      <c r="Q425" s="32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18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23"/>
      <c r="M426" s="320" t="s">
        <v>43</v>
      </c>
      <c r="N426" s="321"/>
      <c r="O426" s="321"/>
      <c r="P426" s="321"/>
      <c r="Q426" s="321"/>
      <c r="R426" s="321"/>
      <c r="S426" s="322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23"/>
      <c r="M427" s="320" t="s">
        <v>43</v>
      </c>
      <c r="N427" s="321"/>
      <c r="O427" s="321"/>
      <c r="P427" s="321"/>
      <c r="Q427" s="321"/>
      <c r="R427" s="321"/>
      <c r="S427" s="322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24" t="s">
        <v>79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25">
        <v>4607091383409</v>
      </c>
      <c r="E429" s="32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7"/>
      <c r="O429" s="327"/>
      <c r="P429" s="327"/>
      <c r="Q429" s="32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25">
        <v>4607091383416</v>
      </c>
      <c r="E430" s="32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7"/>
      <c r="O430" s="327"/>
      <c r="P430" s="327"/>
      <c r="Q430" s="328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18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23"/>
      <c r="M431" s="320" t="s">
        <v>43</v>
      </c>
      <c r="N431" s="321"/>
      <c r="O431" s="321"/>
      <c r="P431" s="321"/>
      <c r="Q431" s="321"/>
      <c r="R431" s="321"/>
      <c r="S431" s="322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23"/>
      <c r="M432" s="320" t="s">
        <v>43</v>
      </c>
      <c r="N432" s="321"/>
      <c r="O432" s="321"/>
      <c r="P432" s="321"/>
      <c r="Q432" s="321"/>
      <c r="R432" s="321"/>
      <c r="S432" s="322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36" t="s">
        <v>592</v>
      </c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55"/>
      <c r="Y433" s="55"/>
    </row>
    <row r="434" spans="1:52" ht="16.5" customHeight="1" x14ac:dyDescent="0.25">
      <c r="A434" s="330" t="s">
        <v>593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6"/>
      <c r="Y434" s="66"/>
    </row>
    <row r="435" spans="1:52" ht="14.25" customHeight="1" x14ac:dyDescent="0.25">
      <c r="A435" s="324" t="s">
        <v>113</v>
      </c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25">
        <v>4680115881099</v>
      </c>
      <c r="E436" s="32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7"/>
      <c r="O436" s="327"/>
      <c r="P436" s="327"/>
      <c r="Q436" s="32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25">
        <v>4680115881150</v>
      </c>
      <c r="E437" s="32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7"/>
      <c r="O437" s="327"/>
      <c r="P437" s="327"/>
      <c r="Q437" s="32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23"/>
      <c r="M438" s="320" t="s">
        <v>43</v>
      </c>
      <c r="N438" s="321"/>
      <c r="O438" s="321"/>
      <c r="P438" s="321"/>
      <c r="Q438" s="321"/>
      <c r="R438" s="321"/>
      <c r="S438" s="322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23"/>
      <c r="M439" s="320" t="s">
        <v>43</v>
      </c>
      <c r="N439" s="321"/>
      <c r="O439" s="321"/>
      <c r="P439" s="321"/>
      <c r="Q439" s="321"/>
      <c r="R439" s="321"/>
      <c r="S439" s="322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24" t="s">
        <v>106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25">
        <v>4680115881129</v>
      </c>
      <c r="E441" s="32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27"/>
      <c r="O441" s="327"/>
      <c r="P441" s="327"/>
      <c r="Q441" s="328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25">
        <v>4680115881112</v>
      </c>
      <c r="E442" s="32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27"/>
      <c r="O442" s="327"/>
      <c r="P442" s="327"/>
      <c r="Q442" s="328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23"/>
      <c r="M443" s="320" t="s">
        <v>43</v>
      </c>
      <c r="N443" s="321"/>
      <c r="O443" s="321"/>
      <c r="P443" s="321"/>
      <c r="Q443" s="321"/>
      <c r="R443" s="321"/>
      <c r="S443" s="322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23"/>
      <c r="M444" s="320" t="s">
        <v>43</v>
      </c>
      <c r="N444" s="321"/>
      <c r="O444" s="321"/>
      <c r="P444" s="321"/>
      <c r="Q444" s="321"/>
      <c r="R444" s="321"/>
      <c r="S444" s="322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4" t="s">
        <v>75</v>
      </c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25">
        <v>4680115881167</v>
      </c>
      <c r="E446" s="325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7"/>
      <c r="O446" s="327"/>
      <c r="P446" s="327"/>
      <c r="Q446" s="328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18"/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23"/>
      <c r="M447" s="320" t="s">
        <v>43</v>
      </c>
      <c r="N447" s="321"/>
      <c r="O447" s="321"/>
      <c r="P447" s="321"/>
      <c r="Q447" s="321"/>
      <c r="R447" s="321"/>
      <c r="S447" s="322"/>
      <c r="T447" s="43" t="s">
        <v>42</v>
      </c>
      <c r="U447" s="44">
        <f>IFERROR(U446/H446,"0")</f>
        <v>0</v>
      </c>
      <c r="V447" s="44">
        <f>IFERROR(V446/H446,"0")</f>
        <v>0</v>
      </c>
      <c r="W447" s="44">
        <f>IFERROR(IF(W446="",0,W446),"0")</f>
        <v>0</v>
      </c>
      <c r="X447" s="68"/>
      <c r="Y447" s="68"/>
    </row>
    <row r="448" spans="1:52" x14ac:dyDescent="0.2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23"/>
      <c r="M448" s="320" t="s">
        <v>43</v>
      </c>
      <c r="N448" s="321"/>
      <c r="O448" s="321"/>
      <c r="P448" s="321"/>
      <c r="Q448" s="321"/>
      <c r="R448" s="321"/>
      <c r="S448" s="322"/>
      <c r="T448" s="43" t="s">
        <v>0</v>
      </c>
      <c r="U448" s="44">
        <f>IFERROR(SUM(U446:U446),"0")</f>
        <v>0</v>
      </c>
      <c r="V448" s="44">
        <f>IFERROR(SUM(V446:V446),"0")</f>
        <v>0</v>
      </c>
      <c r="W448" s="43"/>
      <c r="X448" s="68"/>
      <c r="Y448" s="68"/>
    </row>
    <row r="449" spans="1:52" ht="14.25" customHeight="1" x14ac:dyDescent="0.25">
      <c r="A449" s="324" t="s">
        <v>79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67"/>
      <c r="Y449" s="67"/>
    </row>
    <row r="450" spans="1:52" ht="27" customHeight="1" x14ac:dyDescent="0.25">
      <c r="A450" s="64" t="s">
        <v>604</v>
      </c>
      <c r="B450" s="64" t="s">
        <v>605</v>
      </c>
      <c r="C450" s="37">
        <v>4301051381</v>
      </c>
      <c r="D450" s="325">
        <v>4680115881068</v>
      </c>
      <c r="E450" s="325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27"/>
      <c r="O450" s="327"/>
      <c r="P450" s="327"/>
      <c r="Q450" s="32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606</v>
      </c>
      <c r="B451" s="64" t="s">
        <v>607</v>
      </c>
      <c r="C451" s="37">
        <v>4301051382</v>
      </c>
      <c r="D451" s="325">
        <v>4680115881075</v>
      </c>
      <c r="E451" s="325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27"/>
      <c r="O451" s="327"/>
      <c r="P451" s="327"/>
      <c r="Q451" s="328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23"/>
      <c r="M452" s="320" t="s">
        <v>43</v>
      </c>
      <c r="N452" s="321"/>
      <c r="O452" s="321"/>
      <c r="P452" s="321"/>
      <c r="Q452" s="321"/>
      <c r="R452" s="321"/>
      <c r="S452" s="322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18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23"/>
      <c r="M453" s="320" t="s">
        <v>43</v>
      </c>
      <c r="N453" s="321"/>
      <c r="O453" s="321"/>
      <c r="P453" s="321"/>
      <c r="Q453" s="321"/>
      <c r="R453" s="321"/>
      <c r="S453" s="322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30" t="s">
        <v>608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66"/>
      <c r="Y454" s="66"/>
    </row>
    <row r="455" spans="1:52" ht="14.25" customHeight="1" x14ac:dyDescent="0.25">
      <c r="A455" s="324" t="s">
        <v>75</v>
      </c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67"/>
      <c r="Y455" s="67"/>
    </row>
    <row r="456" spans="1:52" ht="27" customHeight="1" x14ac:dyDescent="0.25">
      <c r="A456" s="64" t="s">
        <v>609</v>
      </c>
      <c r="B456" s="64" t="s">
        <v>610</v>
      </c>
      <c r="C456" s="37">
        <v>4301031156</v>
      </c>
      <c r="D456" s="325">
        <v>4680115880856</v>
      </c>
      <c r="E456" s="325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9" t="s">
        <v>78</v>
      </c>
      <c r="L456" s="38">
        <v>35</v>
      </c>
      <c r="M456" s="33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27"/>
      <c r="O456" s="327"/>
      <c r="P456" s="327"/>
      <c r="Q456" s="328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23"/>
      <c r="M457" s="320" t="s">
        <v>43</v>
      </c>
      <c r="N457" s="321"/>
      <c r="O457" s="321"/>
      <c r="P457" s="321"/>
      <c r="Q457" s="321"/>
      <c r="R457" s="321"/>
      <c r="S457" s="322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23"/>
      <c r="M458" s="320" t="s">
        <v>43</v>
      </c>
      <c r="N458" s="321"/>
      <c r="O458" s="321"/>
      <c r="P458" s="321"/>
      <c r="Q458" s="321"/>
      <c r="R458" s="321"/>
      <c r="S458" s="322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4.25" customHeight="1" x14ac:dyDescent="0.25">
      <c r="A459" s="324" t="s">
        <v>79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67"/>
      <c r="Y459" s="67"/>
    </row>
    <row r="460" spans="1:52" ht="16.5" customHeight="1" x14ac:dyDescent="0.25">
      <c r="A460" s="64" t="s">
        <v>611</v>
      </c>
      <c r="B460" s="64" t="s">
        <v>612</v>
      </c>
      <c r="C460" s="37">
        <v>4301051310</v>
      </c>
      <c r="D460" s="325">
        <v>4680115880870</v>
      </c>
      <c r="E460" s="32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139</v>
      </c>
      <c r="L460" s="38">
        <v>40</v>
      </c>
      <c r="M460" s="3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27"/>
      <c r="O460" s="327"/>
      <c r="P460" s="327"/>
      <c r="Q460" s="32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23"/>
      <c r="M461" s="320" t="s">
        <v>43</v>
      </c>
      <c r="N461" s="321"/>
      <c r="O461" s="321"/>
      <c r="P461" s="321"/>
      <c r="Q461" s="321"/>
      <c r="R461" s="321"/>
      <c r="S461" s="322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23"/>
      <c r="M462" s="320" t="s">
        <v>43</v>
      </c>
      <c r="N462" s="321"/>
      <c r="O462" s="321"/>
      <c r="P462" s="321"/>
      <c r="Q462" s="321"/>
      <c r="R462" s="321"/>
      <c r="S462" s="322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5" t="s">
        <v>36</v>
      </c>
      <c r="N463" s="316"/>
      <c r="O463" s="316"/>
      <c r="P463" s="316"/>
      <c r="Q463" s="316"/>
      <c r="R463" s="316"/>
      <c r="S463" s="317"/>
      <c r="T463" s="43" t="s">
        <v>0</v>
      </c>
      <c r="U463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2500</v>
      </c>
      <c r="V463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2520</v>
      </c>
      <c r="W463" s="43"/>
      <c r="X463" s="68"/>
      <c r="Y463" s="68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5" t="s">
        <v>37</v>
      </c>
      <c r="N464" s="316"/>
      <c r="O464" s="316"/>
      <c r="P464" s="316"/>
      <c r="Q464" s="316"/>
      <c r="R464" s="316"/>
      <c r="S464" s="317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2580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2600.64</v>
      </c>
      <c r="W464" s="43"/>
      <c r="X464" s="68"/>
      <c r="Y464" s="68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5" t="s">
        <v>38</v>
      </c>
      <c r="N465" s="316"/>
      <c r="O465" s="316"/>
      <c r="P465" s="316"/>
      <c r="Q465" s="316"/>
      <c r="R465" s="316"/>
      <c r="S465" s="317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4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4</v>
      </c>
      <c r="W465" s="43"/>
      <c r="X465" s="68"/>
      <c r="Y465" s="68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5" t="s">
        <v>39</v>
      </c>
      <c r="N466" s="316"/>
      <c r="O466" s="316"/>
      <c r="P466" s="316"/>
      <c r="Q466" s="316"/>
      <c r="R466" s="316"/>
      <c r="S466" s="317"/>
      <c r="T466" s="43" t="s">
        <v>0</v>
      </c>
      <c r="U466" s="44">
        <f>GrossWeightTotal+PalletQtyTotal*25</f>
        <v>2680</v>
      </c>
      <c r="V466" s="44">
        <f>GrossWeightTotalR+PalletQtyTotalR*25</f>
        <v>2700.64</v>
      </c>
      <c r="W466" s="43"/>
      <c r="X466" s="68"/>
      <c r="Y466" s="68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5" t="s">
        <v>40</v>
      </c>
      <c r="N467" s="316"/>
      <c r="O467" s="316"/>
      <c r="P467" s="316"/>
      <c r="Q467" s="316"/>
      <c r="R467" s="316"/>
      <c r="S467" s="317"/>
      <c r="T467" s="43" t="s">
        <v>23</v>
      </c>
      <c r="U467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166.66666666666666</v>
      </c>
      <c r="V467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168</v>
      </c>
      <c r="W467" s="43"/>
      <c r="X467" s="68"/>
      <c r="Y467" s="68"/>
    </row>
    <row r="468" spans="1:28" ht="14.25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5" t="s">
        <v>41</v>
      </c>
      <c r="N468" s="316"/>
      <c r="O468" s="316"/>
      <c r="P468" s="316"/>
      <c r="Q468" s="316"/>
      <c r="R468" s="316"/>
      <c r="S468" s="317"/>
      <c r="T468" s="46" t="s">
        <v>54</v>
      </c>
      <c r="U468" s="43"/>
      <c r="V468" s="43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3.6539999999999999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237</v>
      </c>
      <c r="H470" s="312" t="s">
        <v>237</v>
      </c>
      <c r="I470" s="312" t="s">
        <v>237</v>
      </c>
      <c r="J470" s="312" t="s">
        <v>237</v>
      </c>
      <c r="K470" s="312" t="s">
        <v>237</v>
      </c>
      <c r="L470" s="312" t="s">
        <v>237</v>
      </c>
      <c r="M470" s="312" t="s">
        <v>425</v>
      </c>
      <c r="N470" s="312" t="s">
        <v>425</v>
      </c>
      <c r="O470" s="312" t="s">
        <v>472</v>
      </c>
      <c r="P470" s="312" t="s">
        <v>472</v>
      </c>
      <c r="Q470" s="72" t="s">
        <v>550</v>
      </c>
      <c r="R470" s="312" t="s">
        <v>592</v>
      </c>
      <c r="S470" s="312" t="s">
        <v>592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228</v>
      </c>
      <c r="G471" s="312" t="s">
        <v>238</v>
      </c>
      <c r="H471" s="312" t="s">
        <v>245</v>
      </c>
      <c r="I471" s="312" t="s">
        <v>262</v>
      </c>
      <c r="J471" s="312" t="s">
        <v>318</v>
      </c>
      <c r="K471" s="312" t="s">
        <v>394</v>
      </c>
      <c r="L471" s="312" t="s">
        <v>412</v>
      </c>
      <c r="M471" s="312" t="s">
        <v>426</v>
      </c>
      <c r="N471" s="312" t="s">
        <v>449</v>
      </c>
      <c r="O471" s="312" t="s">
        <v>473</v>
      </c>
      <c r="P471" s="312" t="s">
        <v>526</v>
      </c>
      <c r="Q471" s="312" t="s">
        <v>550</v>
      </c>
      <c r="R471" s="312" t="s">
        <v>593</v>
      </c>
      <c r="S471" s="312" t="s">
        <v>608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53">
        <f>IFERROR(V120*1,"0")+IFERROR(V121*1,"0")+IFERROR(V122*1,"0")+IFERROR(V123*1,"0")</f>
        <v>0</v>
      </c>
      <c r="G473" s="53">
        <f>IFERROR(V129*1,"0")+IFERROR(V130*1,"0")+IFERROR(V131*1,"0")</f>
        <v>0</v>
      </c>
      <c r="H473" s="53">
        <f>IFERROR(V136*1,"0")+IFERROR(V137*1,"0")+IFERROR(V138*1,"0")+IFERROR(V139*1,"0")+IFERROR(V140*1,"0")+IFERROR(V141*1,"0")+IFERROR(V142*1,"0")+IFERROR(V143*1,"0")</f>
        <v>0</v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53">
        <f>IFERROR(V249*1,"0")+IFERROR(V250*1,"0")+IFERROR(V251*1,"0")+IFERROR(V252*1,"0")+IFERROR(V253*1,"0")+IFERROR(V254*1,"0")+IFERROR(V255*1,"0")+IFERROR(V259*1,"0")+IFERROR(V260*1,"0")</f>
        <v>0</v>
      </c>
      <c r="L473" s="53">
        <f>IFERROR(V265*1,"0")+IFERROR(V269*1,"0")+IFERROR(V270*1,"0")+IFERROR(V271*1,"0")+IFERROR(V275*1,"0")+IFERROR(V279*1,"0")</f>
        <v>0</v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>2520</v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53">
        <f>IFERROR(V436*1,"0")+IFERROR(V437*1,"0")+IFERROR(V441*1,"0")+IFERROR(V442*1,"0")+IFERROR(V446*1,"0")+IFERROR(V450*1,"0")+IFERROR(V451*1,"0")</f>
        <v>0</v>
      </c>
      <c r="S473" s="53">
        <f>IFERROR(V456*1,"0")+IFERROR(V460*1,"0")</f>
        <v>0</v>
      </c>
      <c r="T473" s="1"/>
      <c r="Y473" s="61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9" spans="2:8" x14ac:dyDescent="0.2">
      <c r="B9" s="54" t="s">
        <v>622</v>
      </c>
      <c r="C9" s="54" t="s">
        <v>617</v>
      </c>
      <c r="D9" s="54" t="s">
        <v>48</v>
      </c>
      <c r="E9" s="54" t="s">
        <v>48</v>
      </c>
    </row>
    <row r="11" spans="2:8" x14ac:dyDescent="0.2">
      <c r="B11" s="54" t="s">
        <v>623</v>
      </c>
      <c r="C11" s="54" t="s">
        <v>620</v>
      </c>
      <c r="D11" s="54" t="s">
        <v>48</v>
      </c>
      <c r="E11" s="54" t="s">
        <v>48</v>
      </c>
    </row>
    <row r="13" spans="2:8" x14ac:dyDescent="0.2">
      <c r="B13" s="54" t="s">
        <v>624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634</v>
      </c>
      <c r="C23" s="54" t="s">
        <v>48</v>
      </c>
      <c r="D23" s="54" t="s">
        <v>48</v>
      </c>
      <c r="E23" s="54" t="s">
        <v>48</v>
      </c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2023-09-26T11:10:26Z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