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V206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W166" i="1"/>
  <c r="V166" i="1"/>
  <c r="M166" i="1"/>
  <c r="V165" i="1"/>
  <c r="V182" i="1" s="1"/>
  <c r="M165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V162" i="1" s="1"/>
  <c r="M158" i="1"/>
  <c r="U156" i="1"/>
  <c r="V155" i="1"/>
  <c r="U155" i="1"/>
  <c r="V154" i="1"/>
  <c r="W154" i="1" s="1"/>
  <c r="M154" i="1"/>
  <c r="V153" i="1"/>
  <c r="U151" i="1"/>
  <c r="V150" i="1"/>
  <c r="U150" i="1"/>
  <c r="W149" i="1"/>
  <c r="V149" i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W136" i="1"/>
  <c r="V136" i="1"/>
  <c r="H470" i="1" s="1"/>
  <c r="M136" i="1"/>
  <c r="U133" i="1"/>
  <c r="U132" i="1"/>
  <c r="W131" i="1"/>
  <c r="V131" i="1"/>
  <c r="M131" i="1"/>
  <c r="V130" i="1"/>
  <c r="W130" i="1" s="1"/>
  <c r="M130" i="1"/>
  <c r="V129" i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F470" i="1" s="1"/>
  <c r="M120" i="1"/>
  <c r="U117" i="1"/>
  <c r="U116" i="1"/>
  <c r="V115" i="1"/>
  <c r="W115" i="1" s="1"/>
  <c r="W114" i="1"/>
  <c r="V114" i="1"/>
  <c r="M114" i="1"/>
  <c r="W113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V109" i="1" s="1"/>
  <c r="M101" i="1"/>
  <c r="V100" i="1"/>
  <c r="W100" i="1" s="1"/>
  <c r="W99" i="1"/>
  <c r="V99" i="1"/>
  <c r="V98" i="1"/>
  <c r="W98" i="1" s="1"/>
  <c r="U96" i="1"/>
  <c r="U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6" i="1" s="1"/>
  <c r="M88" i="1"/>
  <c r="V87" i="1"/>
  <c r="W87" i="1" s="1"/>
  <c r="M87" i="1"/>
  <c r="W86" i="1"/>
  <c r="V86" i="1"/>
  <c r="M86" i="1"/>
  <c r="U84" i="1"/>
  <c r="U83" i="1"/>
  <c r="W82" i="1"/>
  <c r="V82" i="1"/>
  <c r="M82" i="1"/>
  <c r="W81" i="1"/>
  <c r="V81" i="1"/>
  <c r="M81" i="1"/>
  <c r="V80" i="1"/>
  <c r="W80" i="1" s="1"/>
  <c r="W79" i="1"/>
  <c r="V79" i="1"/>
  <c r="V78" i="1"/>
  <c r="W78" i="1" s="1"/>
  <c r="M78" i="1"/>
  <c r="V77" i="1"/>
  <c r="W77" i="1" s="1"/>
  <c r="W83" i="1" s="1"/>
  <c r="U75" i="1"/>
  <c r="U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V59" i="1"/>
  <c r="U56" i="1"/>
  <c r="U55" i="1"/>
  <c r="W54" i="1"/>
  <c r="V54" i="1"/>
  <c r="V53" i="1"/>
  <c r="W53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0" i="1" s="1"/>
  <c r="U23" i="1"/>
  <c r="V22" i="1"/>
  <c r="W22" i="1" s="1"/>
  <c r="W23" i="1" s="1"/>
  <c r="M22" i="1"/>
  <c r="H10" i="1"/>
  <c r="A9" i="1"/>
  <c r="J9" i="1" s="1"/>
  <c r="D7" i="1"/>
  <c r="N6" i="1"/>
  <c r="M2" i="1"/>
  <c r="W116" i="1" l="1"/>
  <c r="W144" i="1"/>
  <c r="W48" i="1"/>
  <c r="W55" i="1"/>
  <c r="W108" i="1"/>
  <c r="A10" i="1"/>
  <c r="V75" i="1"/>
  <c r="V84" i="1"/>
  <c r="V124" i="1"/>
  <c r="V145" i="1"/>
  <c r="V257" i="1"/>
  <c r="W390" i="1"/>
  <c r="D470" i="1"/>
  <c r="V56" i="1"/>
  <c r="F9" i="1"/>
  <c r="F10" i="1"/>
  <c r="W26" i="1"/>
  <c r="W32" i="1" s="1"/>
  <c r="V33" i="1"/>
  <c r="V55" i="1"/>
  <c r="E470" i="1"/>
  <c r="V74" i="1"/>
  <c r="V83" i="1"/>
  <c r="W88" i="1"/>
  <c r="W95" i="1" s="1"/>
  <c r="V95" i="1"/>
  <c r="W101" i="1"/>
  <c r="V108" i="1"/>
  <c r="W120" i="1"/>
  <c r="W124" i="1" s="1"/>
  <c r="G470" i="1"/>
  <c r="V133" i="1"/>
  <c r="W158" i="1"/>
  <c r="W162" i="1" s="1"/>
  <c r="V187" i="1"/>
  <c r="V188" i="1"/>
  <c r="W185" i="1"/>
  <c r="W187" i="1" s="1"/>
  <c r="J470" i="1"/>
  <c r="V207" i="1"/>
  <c r="W217" i="1"/>
  <c r="V226" i="1"/>
  <c r="W233" i="1"/>
  <c r="W239" i="1"/>
  <c r="M470" i="1"/>
  <c r="W298" i="1"/>
  <c r="N470" i="1"/>
  <c r="W342" i="1"/>
  <c r="V360" i="1"/>
  <c r="W385" i="1"/>
  <c r="Q470" i="1"/>
  <c r="W406" i="1"/>
  <c r="W412" i="1" s="1"/>
  <c r="W422" i="1"/>
  <c r="W426" i="1" s="1"/>
  <c r="V427" i="1"/>
  <c r="W448" i="1"/>
  <c r="V454" i="1"/>
  <c r="V453" i="1"/>
  <c r="S470" i="1"/>
  <c r="V459" i="1"/>
  <c r="W457" i="1"/>
  <c r="W458" i="1" s="1"/>
  <c r="B470" i="1"/>
  <c r="V461" i="1"/>
  <c r="V272" i="1"/>
  <c r="W269" i="1"/>
  <c r="W272" i="1" s="1"/>
  <c r="H9" i="1"/>
  <c r="U464" i="1"/>
  <c r="V24" i="1"/>
  <c r="C470" i="1"/>
  <c r="W59" i="1"/>
  <c r="W74" i="1" s="1"/>
  <c r="W129" i="1"/>
  <c r="W132" i="1" s="1"/>
  <c r="V132" i="1"/>
  <c r="I470" i="1"/>
  <c r="V151" i="1"/>
  <c r="V163" i="1"/>
  <c r="W191" i="1"/>
  <c r="W206" i="1" s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V444" i="1"/>
  <c r="V462" i="1"/>
  <c r="L470" i="1"/>
  <c r="V183" i="1"/>
  <c r="W165" i="1"/>
  <c r="W182" i="1" s="1"/>
  <c r="V23" i="1"/>
  <c r="V125" i="1"/>
  <c r="V144" i="1"/>
  <c r="V156" i="1"/>
  <c r="W153" i="1"/>
  <c r="W155" i="1" s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3" i="1"/>
  <c r="V464" i="1"/>
  <c r="V460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<sst xmlns="http://schemas.openxmlformats.org/spreadsheetml/2006/main" count="1678" uniqueCount="640">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</sst>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100</v>
      </c>
      <c r="V59" s="306">
        <f t="shared" ref="V59:V73" si="2">IFERROR(IF(U59="",0,CEILING((U59/$H59),1)*$H59),"")</f>
        <v>102.4</v>
      </c>
      <c r="W59" s="37">
        <f>IFERROR(IF(V59=0,"",ROUNDUP(V59/H59,0)*0.00753),"")</f>
        <v>0.24096000000000001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16</v>
      </c>
      <c r="V66" s="306">
        <f t="shared" si="2"/>
        <v>16</v>
      </c>
      <c r="W66" s="37">
        <f t="shared" si="3"/>
        <v>3.7479999999999999E-2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35.25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36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0.27844000000000002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116</v>
      </c>
      <c r="V75" s="307">
        <f>IFERROR(SUM(V59:V73),"0")</f>
        <v>118.4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74.25</v>
      </c>
      <c r="V98" s="306">
        <f t="shared" ref="V98:V107" si="6">IFERROR(IF(U98="",0,CEILING((U98/$H98),1)*$H98),"")</f>
        <v>76.56</v>
      </c>
      <c r="W98" s="37">
        <f>IFERROR(IF(V98=0,"",ROUNDUP(V98/H98,0)*0.00753),"")</f>
        <v>0.21837000000000001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135</v>
      </c>
      <c r="V100" s="306">
        <f t="shared" si="6"/>
        <v>142.80000000000001</v>
      </c>
      <c r="W100" s="37">
        <f>IFERROR(IF(V100=0,"",ROUNDUP(V100/H100,0)*0.02175),"")</f>
        <v>0.36974999999999997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168.75</v>
      </c>
      <c r="V103" s="306">
        <f t="shared" si="6"/>
        <v>170.10000000000002</v>
      </c>
      <c r="W103" s="37">
        <f>IFERROR(IF(V103=0,"",ROUNDUP(V103/H103,0)*0.00753),"")</f>
        <v>0.47439000000000003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106.69642857142856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109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1.0625100000000001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378</v>
      </c>
      <c r="V109" s="307">
        <f>IFERROR(SUM(V98:V107),"0")</f>
        <v>389.46000000000004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240</v>
      </c>
      <c r="V112" s="306">
        <f>IFERROR(IF(U112="",0,CEILING((U112/$H112),1)*$H112),"")</f>
        <v>243</v>
      </c>
      <c r="W112" s="37">
        <f>IFERROR(IF(V112=0,"",ROUNDUP(V112/H112,0)*0.02175),"")</f>
        <v>0.65249999999999997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29.62962962962963</v>
      </c>
      <c r="V116" s="307">
        <f>IFERROR(V111/H111,"0")+IFERROR(V112/H112,"0")+IFERROR(V113/H113,"0")+IFERROR(V114/H114,"0")+IFERROR(V115/H115,"0")</f>
        <v>30</v>
      </c>
      <c r="W116" s="307">
        <f>IFERROR(IF(W111="",0,W111),"0")+IFERROR(IF(W112="",0,W112),"0")+IFERROR(IF(W113="",0,W113),"0")+IFERROR(IF(W114="",0,W114),"0")+IFERROR(IF(W115="",0,W115),"0")</f>
        <v>0.65249999999999997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240</v>
      </c>
      <c r="V117" s="307">
        <f>IFERROR(SUM(V111:V115),"0")</f>
        <v>243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1070</v>
      </c>
      <c r="V120" s="306">
        <f>IFERROR(IF(U120="",0,CEILING((U120/$H120),1)*$H120),"")</f>
        <v>1077.3</v>
      </c>
      <c r="W120" s="37">
        <f>IFERROR(IF(V120=0,"",ROUNDUP(V120/H120,0)*0.02175),"")</f>
        <v>2.8927499999999999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290.25</v>
      </c>
      <c r="V122" s="306">
        <f>IFERROR(IF(U122="",0,CEILING((U122/$H122),1)*$H122),"")</f>
        <v>291.60000000000002</v>
      </c>
      <c r="W122" s="37">
        <f>IFERROR(IF(V122=0,"",ROUNDUP(V122/H122,0)*0.00753),"")</f>
        <v>0.81324000000000007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239.59876543209876</v>
      </c>
      <c r="V124" s="307">
        <f>IFERROR(V120/H120,"0")+IFERROR(V121/H121,"0")+IFERROR(V122/H122,"0")+IFERROR(V123/H123,"0")</f>
        <v>241</v>
      </c>
      <c r="W124" s="307">
        <f>IFERROR(IF(W120="",0,W120),"0")+IFERROR(IF(W121="",0,W121),"0")+IFERROR(IF(W122="",0,W122),"0")+IFERROR(IF(W123="",0,W123),"0")</f>
        <v>3.7059899999999999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1360.25</v>
      </c>
      <c r="V125" s="307">
        <f>IFERROR(SUM(V120:V123),"0")</f>
        <v>1368.9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28</v>
      </c>
      <c r="V139" s="306">
        <f t="shared" si="7"/>
        <v>29.400000000000002</v>
      </c>
      <c r="W139" s="37">
        <f>IFERROR(IF(V139=0,"",ROUNDUP(V139/H139,0)*0.00502),"")</f>
        <v>7.0280000000000009E-2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13.333333333333332</v>
      </c>
      <c r="V144" s="307">
        <f>IFERROR(V136/H136,"0")+IFERROR(V137/H137,"0")+IFERROR(V138/H138,"0")+IFERROR(V139/H139,"0")+IFERROR(V140/H140,"0")+IFERROR(V141/H141,"0")+IFERROR(V142/H142,"0")+IFERROR(V143/H143,"0")</f>
        <v>14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7.0280000000000009E-2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28</v>
      </c>
      <c r="V145" s="307">
        <f>IFERROR(SUM(V136:V143),"0")</f>
        <v>29.400000000000002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65</v>
      </c>
      <c r="V158" s="306">
        <f>IFERROR(IF(U158="",0,CEILING((U158/$H158),1)*$H158),"")</f>
        <v>70.2</v>
      </c>
      <c r="W158" s="37">
        <f>IFERROR(IF(V158=0,"",ROUNDUP(V158/H158,0)*0.00937),"")</f>
        <v>0.12181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75</v>
      </c>
      <c r="V159" s="306">
        <f>IFERROR(IF(U159="",0,CEILING((U159/$H159),1)*$H159),"")</f>
        <v>75.600000000000009</v>
      </c>
      <c r="W159" s="37">
        <f>IFERROR(IF(V159=0,"",ROUNDUP(V159/H159,0)*0.00937),"")</f>
        <v>0.13117999999999999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25.925925925925924</v>
      </c>
      <c r="V162" s="307">
        <f>IFERROR(V158/H158,"0")+IFERROR(V159/H159,"0")+IFERROR(V160/H160,"0")+IFERROR(V161/H161,"0")</f>
        <v>27</v>
      </c>
      <c r="W162" s="307">
        <f>IFERROR(IF(W158="",0,W158),"0")+IFERROR(IF(W159="",0,W159),"0")+IFERROR(IF(W160="",0,W160),"0")+IFERROR(IF(W161="",0,W161),"0")</f>
        <v>0.25298999999999999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140</v>
      </c>
      <c r="V163" s="307">
        <f>IFERROR(SUM(V158:V161),"0")</f>
        <v>145.80000000000001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280</v>
      </c>
      <c r="V167" s="306">
        <f t="shared" si="8"/>
        <v>287.09999999999997</v>
      </c>
      <c r="W167" s="37">
        <f>IFERROR(IF(V167=0,"",ROUNDUP(V167/H167,0)*0.02175),"")</f>
        <v>0.71775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32.183908045977013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33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0.71775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280</v>
      </c>
      <c r="V183" s="307">
        <f>IFERROR(SUM(V165:V181),"0")</f>
        <v>287.09999999999997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80</v>
      </c>
      <c r="V213" s="306">
        <f>IFERROR(IF(U213="",0,CEILING((U213/$H213),1)*$H213),"")</f>
        <v>84</v>
      </c>
      <c r="W213" s="37">
        <f>IFERROR(IF(V213=0,"",ROUNDUP(V213/H213,0)*0.00753),"")</f>
        <v>0.15060000000000001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60</v>
      </c>
      <c r="V214" s="306">
        <f>IFERROR(IF(U214="",0,CEILING((U214/$H214),1)*$H214),"")</f>
        <v>63</v>
      </c>
      <c r="W214" s="37">
        <f>IFERROR(IF(V214=0,"",ROUNDUP(V214/H214,0)*0.00753),"")</f>
        <v>0.11295000000000001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17.5</v>
      </c>
      <c r="V216" s="306">
        <f>IFERROR(IF(U216="",0,CEILING((U216/$H216),1)*$H216),"")</f>
        <v>18.900000000000002</v>
      </c>
      <c r="W216" s="37">
        <f>IFERROR(IF(V216=0,"",ROUNDUP(V216/H216,0)*0.00502),"")</f>
        <v>4.5179999999999998E-2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41.666666666666657</v>
      </c>
      <c r="V217" s="307">
        <f>IFERROR(V213/H213,"0")+IFERROR(V214/H214,"0")+IFERROR(V215/H215,"0")+IFERROR(V216/H216,"0")</f>
        <v>44</v>
      </c>
      <c r="W217" s="307">
        <f>IFERROR(IF(W213="",0,W213),"0")+IFERROR(IF(W214="",0,W214),"0")+IFERROR(IF(W215="",0,W215),"0")+IFERROR(IF(W216="",0,W216),"0")</f>
        <v>0.30873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157.5</v>
      </c>
      <c r="V218" s="307">
        <f>IFERROR(SUM(V213:V216),"0")</f>
        <v>165.9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530</v>
      </c>
      <c r="V230" s="306">
        <f>IFERROR(IF(U230="",0,CEILING((U230/$H230),1)*$H230),"")</f>
        <v>530.4</v>
      </c>
      <c r="W230" s="37">
        <f>IFERROR(IF(V230=0,"",ROUNDUP(V230/H230,0)*0.02175),"")</f>
        <v>1.4789999999999999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67.948717948717956</v>
      </c>
      <c r="V233" s="307">
        <f>IFERROR(V229/H229,"0")+IFERROR(V230/H230,"0")+IFERROR(V231/H231,"0")+IFERROR(V232/H232,"0")</f>
        <v>68</v>
      </c>
      <c r="W233" s="307">
        <f>IFERROR(IF(W229="",0,W229),"0")+IFERROR(IF(W230="",0,W230),"0")+IFERROR(IF(W231="",0,W231),"0")+IFERROR(IF(W232="",0,W232),"0")</f>
        <v>1.4789999999999999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530</v>
      </c>
      <c r="V234" s="307">
        <f>IFERROR(SUM(V229:V232),"0")</f>
        <v>530.4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25</v>
      </c>
      <c r="V237" s="306">
        <f>IFERROR(IF(U237="",0,CEILING((U237/$H237),1)*$H237),"")</f>
        <v>27.36</v>
      </c>
      <c r="W237" s="37">
        <f>IFERROR(IF(V237=0,"",ROUNDUP(V237/H237,0)*0.00753),"")</f>
        <v>6.7769999999999997E-2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8.223684210526315</v>
      </c>
      <c r="V239" s="307">
        <f>IFERROR(V236/H236,"0")+IFERROR(V237/H237,"0")+IFERROR(V238/H238,"0")</f>
        <v>9</v>
      </c>
      <c r="W239" s="307">
        <f>IFERROR(IF(W236="",0,W236),"0")+IFERROR(IF(W237="",0,W237),"0")+IFERROR(IF(W238="",0,W238),"0")</f>
        <v>6.7769999999999997E-2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25</v>
      </c>
      <c r="V240" s="307">
        <f>IFERROR(SUM(V236:V238),"0")</f>
        <v>27.36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12</v>
      </c>
      <c r="V265" s="306">
        <f>IFERROR(IF(U265="",0,CEILING((U265/$H265),1)*$H265),"")</f>
        <v>12.6</v>
      </c>
      <c r="W265" s="37">
        <f>IFERROR(IF(V265=0,"",ROUNDUP(V265/H265,0)*0.00753),"")</f>
        <v>5.271E-2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6.6666666666666661</v>
      </c>
      <c r="V266" s="307">
        <f>IFERROR(V265/H265,"0")</f>
        <v>7</v>
      </c>
      <c r="W266" s="307">
        <f>IFERROR(IF(W265="",0,W265),"0")</f>
        <v>5.271E-2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12</v>
      </c>
      <c r="V267" s="307">
        <f>IFERROR(SUM(V265:V265),"0")</f>
        <v>12.6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8.4</v>
      </c>
      <c r="V271" s="306">
        <f>IFERROR(IF(U271="",0,CEILING((U271/$H271),1)*$H271),"")</f>
        <v>10.08</v>
      </c>
      <c r="W271" s="37">
        <f>IFERROR(IF(V271=0,"",ROUNDUP(V271/H271,0)*0.00753),"")</f>
        <v>3.0120000000000001E-2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3.3333333333333335</v>
      </c>
      <c r="V272" s="307">
        <f>IFERROR(V269/H269,"0")+IFERROR(V270/H270,"0")+IFERROR(V271/H271,"0")</f>
        <v>4</v>
      </c>
      <c r="W272" s="307">
        <f>IFERROR(IF(W269="",0,W269),"0")+IFERROR(IF(W270="",0,W270),"0")+IFERROR(IF(W271="",0,W271),"0")</f>
        <v>3.0120000000000001E-2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8.4</v>
      </c>
      <c r="V273" s="307">
        <f>IFERROR(SUM(V269:V271),"0")</f>
        <v>10.08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5700</v>
      </c>
      <c r="V285" s="306">
        <f t="shared" ref="V285:V292" si="14">IFERROR(IF(U285="",0,CEILING((U285/$H285),1)*$H285),"")</f>
        <v>5700</v>
      </c>
      <c r="W285" s="37">
        <f>IFERROR(IF(V285=0,"",ROUNDUP(V285/H285,0)*0.02175),"")</f>
        <v>8.2649999999999988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370</v>
      </c>
      <c r="V289" s="306">
        <f t="shared" si="14"/>
        <v>375</v>
      </c>
      <c r="W289" s="37">
        <f>IFERROR(IF(V289=0,"",ROUNDUP(V289/H289,0)*0.02175),"")</f>
        <v>0.54374999999999996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404.66666666666669</v>
      </c>
      <c r="V293" s="307">
        <f>IFERROR(V285/H285,"0")+IFERROR(V286/H286,"0")+IFERROR(V287/H287,"0")+IFERROR(V288/H288,"0")+IFERROR(V289/H289,"0")+IFERROR(V290/H290,"0")+IFERROR(V291/H291,"0")+IFERROR(V292/H292,"0")</f>
        <v>405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8.8087499999999981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6070</v>
      </c>
      <c r="V294" s="307">
        <f>IFERROR(SUM(V285:V292),"0")</f>
        <v>6075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3300</v>
      </c>
      <c r="V296" s="306">
        <f>IFERROR(IF(U296="",0,CEILING((U296/$H296),1)*$H296),"")</f>
        <v>3300</v>
      </c>
      <c r="W296" s="37">
        <f>IFERROR(IF(V296=0,"",ROUNDUP(V296/H296,0)*0.02175),"")</f>
        <v>4.7849999999999993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220</v>
      </c>
      <c r="V298" s="307">
        <f>IFERROR(V296/H296,"0")+IFERROR(V297/H297,"0")</f>
        <v>220</v>
      </c>
      <c r="W298" s="307">
        <f>IFERROR(IF(W296="",0,W296),"0")+IFERROR(IF(W297="",0,W297),"0")</f>
        <v>4.7849999999999993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3300</v>
      </c>
      <c r="V299" s="307">
        <f>IFERROR(SUM(V296:V297),"0")</f>
        <v>3300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50</v>
      </c>
      <c r="V301" s="306">
        <f>IFERROR(IF(U301="",0,CEILING((U301/$H301),1)*$H301),"")</f>
        <v>54.6</v>
      </c>
      <c r="W301" s="37">
        <f>IFERROR(IF(V301=0,"",ROUNDUP(V301/H301,0)*0.02175),"")</f>
        <v>0.15225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6.4102564102564106</v>
      </c>
      <c r="V302" s="307">
        <f>IFERROR(V301/H301,"0")</f>
        <v>7</v>
      </c>
      <c r="W302" s="307">
        <f>IFERROR(IF(W301="",0,W301),"0")</f>
        <v>0.15225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50</v>
      </c>
      <c r="V303" s="307">
        <f>IFERROR(SUM(V301:V301),"0")</f>
        <v>54.6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110</v>
      </c>
      <c r="V305" s="306">
        <f>IFERROR(IF(U305="",0,CEILING((U305/$H305),1)*$H305),"")</f>
        <v>117</v>
      </c>
      <c r="W305" s="37">
        <f>IFERROR(IF(V305=0,"",ROUNDUP(V305/H305,0)*0.02175),"")</f>
        <v>0.32624999999999998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14.102564102564102</v>
      </c>
      <c r="V306" s="307">
        <f>IFERROR(V305/H305,"0")</f>
        <v>15</v>
      </c>
      <c r="W306" s="307">
        <f>IFERROR(IF(W305="",0,W305),"0")</f>
        <v>0.32624999999999998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110</v>
      </c>
      <c r="V307" s="307">
        <f>IFERROR(SUM(V305:V305),"0")</f>
        <v>117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1250</v>
      </c>
      <c r="V322" s="306">
        <f>IFERROR(IF(U322="",0,CEILING((U322/$H322),1)*$H322),"")</f>
        <v>1255.8</v>
      </c>
      <c r="W322" s="37">
        <f>IFERROR(IF(V322=0,"",ROUNDUP(V322/H322,0)*0.02175),"")</f>
        <v>3.5017499999999999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160.25641025641025</v>
      </c>
      <c r="V326" s="307">
        <f>IFERROR(V322/H322,"0")+IFERROR(V323/H323,"0")+IFERROR(V324/H324,"0")+IFERROR(V325/H325,"0")</f>
        <v>161</v>
      </c>
      <c r="W326" s="307">
        <f>IFERROR(IF(W322="",0,W322),"0")+IFERROR(IF(W323="",0,W323),"0")+IFERROR(IF(W324="",0,W324),"0")+IFERROR(IF(W325="",0,W325),"0")</f>
        <v>3.5017499999999999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1250</v>
      </c>
      <c r="V327" s="307">
        <f>IFERROR(SUM(V322:V325),"0")</f>
        <v>1255.8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130</v>
      </c>
      <c r="V340" s="306">
        <f t="shared" ref="V340:V352" si="15">IFERROR(IF(U340="",0,CEILING((U340/$H340),1)*$H340),"")</f>
        <v>130.20000000000002</v>
      </c>
      <c r="W340" s="37">
        <f>IFERROR(IF(V340=0,"",ROUNDUP(V340/H340,0)*0.00753),"")</f>
        <v>0.23343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16.8</v>
      </c>
      <c r="V343" s="306">
        <f t="shared" si="15"/>
        <v>16.8</v>
      </c>
      <c r="W343" s="37">
        <f>IFERROR(IF(V343=0,"",ROUNDUP(V343/H343,0)*0.00753),"")</f>
        <v>7.5300000000000006E-2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15.4</v>
      </c>
      <c r="V344" s="306">
        <f t="shared" si="15"/>
        <v>16.8</v>
      </c>
      <c r="W344" s="37">
        <f t="shared" ref="W344:W352" si="16">IFERROR(IF(V344=0,"",ROUNDUP(V344/H344,0)*0.00502),"")</f>
        <v>5.0200000000000002E-2</v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8.4</v>
      </c>
      <c r="V348" s="306">
        <f t="shared" si="15"/>
        <v>8.4</v>
      </c>
      <c r="W348" s="37">
        <f t="shared" si="16"/>
        <v>2.5100000000000001E-2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55.11904761904762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56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0.38403000000000004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170.60000000000002</v>
      </c>
      <c r="V354" s="307">
        <f>IFERROR(SUM(V340:V352),"0")</f>
        <v>172.20000000000005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200</v>
      </c>
      <c r="V422" s="306">
        <f t="shared" si="19"/>
        <v>200.64000000000001</v>
      </c>
      <c r="W422" s="37">
        <f>IFERROR(IF(V422=0,"",ROUNDUP(V422/H422,0)*0.01196),"")</f>
        <v>0.45448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37.878787878787875</v>
      </c>
      <c r="V426" s="307">
        <f>IFERROR(V420/H420,"0")+IFERROR(V421/H421,"0")+IFERROR(V422/H422,"0")+IFERROR(V423/H423,"0")+IFERROR(V424/H424,"0")+IFERROR(V425/H425,"0")</f>
        <v>38</v>
      </c>
      <c r="W426" s="307">
        <f>IFERROR(IF(W420="",0,W420),"0")+IFERROR(IF(W421="",0,W421),"0")+IFERROR(IF(W422="",0,W422),"0")+IFERROR(IF(W423="",0,W423),"0")+IFERROR(IF(W424="",0,W424),"0")+IFERROR(IF(W425="",0,W425),"0")</f>
        <v>0.45448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200</v>
      </c>
      <c r="V427" s="307">
        <f>IFERROR(SUM(V420:V425),"0")</f>
        <v>200.64000000000001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225</v>
      </c>
      <c r="V457" s="306">
        <f>IFERROR(IF(U457="",0,CEILING((U457/$H457),1)*$H457),"")</f>
        <v>226.2</v>
      </c>
      <c r="W457" s="37">
        <f>IFERROR(IF(V457=0,"",ROUNDUP(V457/H457,0)*0.02175),"")</f>
        <v>0.63074999999999992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28.846153846153847</v>
      </c>
      <c r="V458" s="307">
        <f>IFERROR(V457/H457,"0")</f>
        <v>29</v>
      </c>
      <c r="W458" s="307">
        <f>IFERROR(IF(W457="",0,W457),"0")</f>
        <v>0.63074999999999992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225</v>
      </c>
      <c r="V459" s="307">
        <f>IFERROR(SUM(V457:V457),"0")</f>
        <v>226.2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14650.75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14729.840000000002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15337.132984310509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15421.543999999998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25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25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15962.132984310509</v>
      </c>
      <c r="V463" s="307">
        <f>GrossWeightTotalR+PalletQtyTotalR*25</f>
        <v>16046.543999999998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1537.7369465441911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1553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27.722049999999996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750.86</v>
      </c>
      <c r="F470" s="47">
        <f>IFERROR(V120*1,"0")+IFERROR(V121*1,"0")+IFERROR(V122*1,"0")+IFERROR(V123*1,"0")</f>
        <v>1368.9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29.400000000000002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432.9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723.66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22.68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9546.6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1255.8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172.20000000000005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200.64000000000001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226.2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2023-09-28T11:37:21Z</dcterms:modified>
</cp:coreProperties>
</file>