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D470" i="1" l="1"/>
  <c r="U462" i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V426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V413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V312" i="1"/>
  <c r="W312" i="1" s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V257" i="1" s="1"/>
  <c r="M250" i="1"/>
  <c r="V249" i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V240" i="1"/>
  <c r="U240" i="1"/>
  <c r="U239" i="1"/>
  <c r="W238" i="1"/>
  <c r="V238" i="1"/>
  <c r="M238" i="1"/>
  <c r="W237" i="1"/>
  <c r="V237" i="1"/>
  <c r="V236" i="1"/>
  <c r="W236" i="1" s="1"/>
  <c r="V234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V218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W195" i="1"/>
  <c r="V195" i="1"/>
  <c r="V206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W186" i="1"/>
  <c r="V186" i="1"/>
  <c r="M186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V163" i="1" s="1"/>
  <c r="M159" i="1"/>
  <c r="V158" i="1"/>
  <c r="W158" i="1" s="1"/>
  <c r="M158" i="1"/>
  <c r="U156" i="1"/>
  <c r="U155" i="1"/>
  <c r="W154" i="1"/>
  <c r="V154" i="1"/>
  <c r="M154" i="1"/>
  <c r="V153" i="1"/>
  <c r="U151" i="1"/>
  <c r="U150" i="1"/>
  <c r="W149" i="1"/>
  <c r="V149" i="1"/>
  <c r="M149" i="1"/>
  <c r="W148" i="1"/>
  <c r="W150" i="1" s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M137" i="1"/>
  <c r="V136" i="1"/>
  <c r="V144" i="1" s="1"/>
  <c r="M136" i="1"/>
  <c r="U133" i="1"/>
  <c r="U132" i="1"/>
  <c r="V131" i="1"/>
  <c r="V132" i="1" s="1"/>
  <c r="M131" i="1"/>
  <c r="W130" i="1"/>
  <c r="V130" i="1"/>
  <c r="M130" i="1"/>
  <c r="W129" i="1"/>
  <c r="V129" i="1"/>
  <c r="M129" i="1"/>
  <c r="U125" i="1"/>
  <c r="U124" i="1"/>
  <c r="W123" i="1"/>
  <c r="V123" i="1"/>
  <c r="M123" i="1"/>
  <c r="W122" i="1"/>
  <c r="V122" i="1"/>
  <c r="M122" i="1"/>
  <c r="V121" i="1"/>
  <c r="V125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V116" i="1" s="1"/>
  <c r="W112" i="1"/>
  <c r="V112" i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W98" i="1"/>
  <c r="V98" i="1"/>
  <c r="V108" i="1" s="1"/>
  <c r="U96" i="1"/>
  <c r="U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W86" i="1"/>
  <c r="V86" i="1"/>
  <c r="V95" i="1" s="1"/>
  <c r="M86" i="1"/>
  <c r="U84" i="1"/>
  <c r="U83" i="1"/>
  <c r="W82" i="1"/>
  <c r="V82" i="1"/>
  <c r="M82" i="1"/>
  <c r="V81" i="1"/>
  <c r="W81" i="1" s="1"/>
  <c r="M81" i="1"/>
  <c r="V80" i="1"/>
  <c r="W80" i="1" s="1"/>
  <c r="W79" i="1"/>
  <c r="V79" i="1"/>
  <c r="V78" i="1"/>
  <c r="W78" i="1" s="1"/>
  <c r="M78" i="1"/>
  <c r="W77" i="1"/>
  <c r="V77" i="1"/>
  <c r="V83" i="1" s="1"/>
  <c r="U75" i="1"/>
  <c r="U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W59" i="1"/>
  <c r="W74" i="1" s="1"/>
  <c r="V59" i="1"/>
  <c r="V75" i="1" s="1"/>
  <c r="U56" i="1"/>
  <c r="U55" i="1"/>
  <c r="W54" i="1"/>
  <c r="V54" i="1"/>
  <c r="V53" i="1"/>
  <c r="W53" i="1" s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0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W26" i="1"/>
  <c r="V26" i="1"/>
  <c r="V33" i="1" s="1"/>
  <c r="M26" i="1"/>
  <c r="V24" i="1"/>
  <c r="U24" i="1"/>
  <c r="U460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W95" i="1" l="1"/>
  <c r="W108" i="1"/>
  <c r="W83" i="1"/>
  <c r="V156" i="1"/>
  <c r="W153" i="1"/>
  <c r="W155" i="1" s="1"/>
  <c r="V162" i="1"/>
  <c r="W390" i="1"/>
  <c r="V272" i="1"/>
  <c r="W269" i="1"/>
  <c r="W272" i="1" s="1"/>
  <c r="V354" i="1"/>
  <c r="A10" i="1"/>
  <c r="B470" i="1"/>
  <c r="V461" i="1"/>
  <c r="W27" i="1"/>
  <c r="W32" i="1" s="1"/>
  <c r="W465" i="1" s="1"/>
  <c r="W35" i="1"/>
  <c r="W37" i="1" s="1"/>
  <c r="V38" i="1"/>
  <c r="V42" i="1"/>
  <c r="V460" i="1" s="1"/>
  <c r="V48" i="1"/>
  <c r="V464" i="1" s="1"/>
  <c r="V56" i="1"/>
  <c r="V84" i="1"/>
  <c r="V96" i="1"/>
  <c r="V109" i="1"/>
  <c r="W113" i="1"/>
  <c r="W116" i="1" s="1"/>
  <c r="F470" i="1"/>
  <c r="W121" i="1"/>
  <c r="W124" i="1" s="1"/>
  <c r="V124" i="1"/>
  <c r="W131" i="1"/>
  <c r="W132" i="1" s="1"/>
  <c r="W136" i="1"/>
  <c r="W144" i="1" s="1"/>
  <c r="V145" i="1"/>
  <c r="V155" i="1"/>
  <c r="W159" i="1"/>
  <c r="W162" i="1" s="1"/>
  <c r="V183" i="1"/>
  <c r="W165" i="1"/>
  <c r="W182" i="1" s="1"/>
  <c r="V182" i="1"/>
  <c r="V187" i="1"/>
  <c r="V188" i="1"/>
  <c r="W185" i="1"/>
  <c r="W187" i="1" s="1"/>
  <c r="J470" i="1"/>
  <c r="V207" i="1"/>
  <c r="W217" i="1"/>
  <c r="V226" i="1"/>
  <c r="W233" i="1"/>
  <c r="W239" i="1"/>
  <c r="W250" i="1"/>
  <c r="V273" i="1"/>
  <c r="M470" i="1"/>
  <c r="W298" i="1"/>
  <c r="N470" i="1"/>
  <c r="W342" i="1"/>
  <c r="V360" i="1"/>
  <c r="V391" i="1"/>
  <c r="Q470" i="1"/>
  <c r="W406" i="1"/>
  <c r="W422" i="1"/>
  <c r="W426" i="1" s="1"/>
  <c r="V427" i="1"/>
  <c r="W448" i="1"/>
  <c r="V454" i="1"/>
  <c r="V453" i="1"/>
  <c r="S470" i="1"/>
  <c r="V459" i="1"/>
  <c r="W457" i="1"/>
  <c r="W458" i="1" s="1"/>
  <c r="H470" i="1"/>
  <c r="F9" i="1"/>
  <c r="F10" i="1"/>
  <c r="E470" i="1"/>
  <c r="V74" i="1"/>
  <c r="G470" i="1"/>
  <c r="V133" i="1"/>
  <c r="W191" i="1"/>
  <c r="W206" i="1" s="1"/>
  <c r="V245" i="1"/>
  <c r="K470" i="1"/>
  <c r="W249" i="1"/>
  <c r="W256" i="1" s="1"/>
  <c r="V256" i="1"/>
  <c r="V262" i="1"/>
  <c r="V261" i="1"/>
  <c r="V267" i="1"/>
  <c r="W265" i="1"/>
  <c r="W266" i="1" s="1"/>
  <c r="W293" i="1"/>
  <c r="V294" i="1"/>
  <c r="V327" i="1"/>
  <c r="W412" i="1"/>
  <c r="V444" i="1"/>
  <c r="V462" i="1"/>
  <c r="L470" i="1"/>
  <c r="U464" i="1"/>
  <c r="I470" i="1"/>
  <c r="V151" i="1"/>
  <c r="W226" i="1"/>
  <c r="V227" i="1"/>
  <c r="V246" i="1"/>
  <c r="W326" i="1"/>
  <c r="O470" i="1"/>
  <c r="W360" i="1"/>
  <c r="V361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<sst xmlns="http://schemas.openxmlformats.org/spreadsheetml/2006/main" count="1678" uniqueCount="640">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</sst>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45199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80</v>
      </c>
      <c r="V59" s="306">
        <f t="shared" ref="V59:V73" si="2">IFERROR(IF(U59="",0,CEILING((U59/$H59),1)*$H59),"")</f>
        <v>80</v>
      </c>
      <c r="W59" s="37">
        <f>IFERROR(IF(V59=0,"",ROUNDUP(V59/H59,0)*0.00753),"")</f>
        <v>0.18825</v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13.5</v>
      </c>
      <c r="V72" s="306">
        <f t="shared" si="2"/>
        <v>13.5</v>
      </c>
      <c r="W72" s="37">
        <f t="shared" si="3"/>
        <v>2.811E-2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28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28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0.21636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93.5</v>
      </c>
      <c r="V75" s="307">
        <f>IFERROR(SUM(V59:V73),"0")</f>
        <v>93.5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7</v>
      </c>
      <c r="V94" s="306">
        <f t="shared" si="5"/>
        <v>8.3999999999999986</v>
      </c>
      <c r="W94" s="37">
        <f>IFERROR(IF(V94=0,"",ROUNDUP(V94/H94,0)*0.00502),"")</f>
        <v>1.506E-2</v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2.5</v>
      </c>
      <c r="V95" s="307">
        <f>IFERROR(V86/H86,"0")+IFERROR(V87/H87,"0")+IFERROR(V88/H88,"0")+IFERROR(V89/H89,"0")+IFERROR(V90/H90,"0")+IFERROR(V91/H91,"0")+IFERROR(V92/H92,"0")+IFERROR(V93/H93,"0")+IFERROR(V94/H94,"0")</f>
        <v>2.9999999999999996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1.506E-2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7</v>
      </c>
      <c r="V96" s="307">
        <f>IFERROR(SUM(V86:V94),"0")</f>
        <v>8.3999999999999986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49.5</v>
      </c>
      <c r="V98" s="306">
        <f t="shared" ref="V98:V107" si="6">IFERROR(IF(U98="",0,CEILING((U98/$H98),1)*$H98),"")</f>
        <v>50.160000000000004</v>
      </c>
      <c r="W98" s="37">
        <f>IFERROR(IF(V98=0,"",ROUNDUP(V98/H98,0)*0.00753),"")</f>
        <v>0.14307</v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560</v>
      </c>
      <c r="V100" s="306">
        <f t="shared" si="6"/>
        <v>562.80000000000007</v>
      </c>
      <c r="W100" s="37">
        <f>IFERROR(IF(V100=0,"",ROUNDUP(V100/H100,0)*0.02175),"")</f>
        <v>1.4572499999999999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420</v>
      </c>
      <c r="V101" s="306">
        <f t="shared" si="6"/>
        <v>421.2</v>
      </c>
      <c r="W101" s="37">
        <f>IFERROR(IF(V101=0,"",ROUNDUP(V101/H101,0)*0.02175),"")</f>
        <v>1.131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137.2685185185185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138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2.7313200000000002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1029.5</v>
      </c>
      <c r="V109" s="307">
        <f>IFERROR(SUM(V98:V107),"0")</f>
        <v>1034.1600000000001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160</v>
      </c>
      <c r="V112" s="306">
        <f>IFERROR(IF(U112="",0,CEILING((U112/$H112),1)*$H112),"")</f>
        <v>162</v>
      </c>
      <c r="W112" s="37">
        <f>IFERROR(IF(V112=0,"",ROUNDUP(V112/H112,0)*0.02175),"")</f>
        <v>0.43499999999999994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19.753086419753089</v>
      </c>
      <c r="V116" s="307">
        <f>IFERROR(V111/H111,"0")+IFERROR(V112/H112,"0")+IFERROR(V113/H113,"0")+IFERROR(V114/H114,"0")+IFERROR(V115/H115,"0")</f>
        <v>20</v>
      </c>
      <c r="W116" s="307">
        <f>IFERROR(IF(W111="",0,W111),"0")+IFERROR(IF(W112="",0,W112),"0")+IFERROR(IF(W113="",0,W113),"0")+IFERROR(IF(W114="",0,W114),"0")+IFERROR(IF(W115="",0,W115),"0")</f>
        <v>0.43499999999999994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160</v>
      </c>
      <c r="V117" s="307">
        <f>IFERROR(SUM(V111:V115),"0")</f>
        <v>162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480</v>
      </c>
      <c r="V120" s="306">
        <f>IFERROR(IF(U120="",0,CEILING((U120/$H120),1)*$H120),"")</f>
        <v>486</v>
      </c>
      <c r="W120" s="37">
        <f>IFERROR(IF(V120=0,"",ROUNDUP(V120/H120,0)*0.02175),"")</f>
        <v>1.3049999999999999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78.75</v>
      </c>
      <c r="V122" s="306">
        <f>IFERROR(IF(U122="",0,CEILING((U122/$H122),1)*$H122),"")</f>
        <v>81</v>
      </c>
      <c r="W122" s="37">
        <f>IFERROR(IF(V122=0,"",ROUNDUP(V122/H122,0)*0.00753),"")</f>
        <v>0.22590000000000002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88.425925925925924</v>
      </c>
      <c r="V124" s="307">
        <f>IFERROR(V120/H120,"0")+IFERROR(V121/H121,"0")+IFERROR(V122/H122,"0")+IFERROR(V123/H123,"0")</f>
        <v>90</v>
      </c>
      <c r="W124" s="307">
        <f>IFERROR(IF(W120="",0,W120),"0")+IFERROR(IF(W121="",0,W121),"0")+IFERROR(IF(W122="",0,W122),"0")+IFERROR(IF(W123="",0,W123),"0")</f>
        <v>1.5308999999999999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558.75</v>
      </c>
      <c r="V125" s="307">
        <f>IFERROR(SUM(V120:V123),"0")</f>
        <v>567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7</v>
      </c>
      <c r="V139" s="306">
        <f t="shared" si="7"/>
        <v>8.4</v>
      </c>
      <c r="W139" s="37">
        <f>IFERROR(IF(V139=0,"",ROUNDUP(V139/H139,0)*0.00502),"")</f>
        <v>2.0080000000000001E-2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35</v>
      </c>
      <c r="V142" s="306">
        <f t="shared" si="7"/>
        <v>35.700000000000003</v>
      </c>
      <c r="W142" s="37">
        <f>IFERROR(IF(V142=0,"",ROUNDUP(V142/H142,0)*0.00502),"")</f>
        <v>8.5339999999999999E-2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19.999999999999996</v>
      </c>
      <c r="V144" s="307">
        <f>IFERROR(V136/H136,"0")+IFERROR(V137/H137,"0")+IFERROR(V138/H138,"0")+IFERROR(V139/H139,"0")+IFERROR(V140/H140,"0")+IFERROR(V141/H141,"0")+IFERROR(V142/H142,"0")+IFERROR(V143/H143,"0")</f>
        <v>21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0.10542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42</v>
      </c>
      <c r="V145" s="307">
        <f>IFERROR(SUM(V136:V143),"0")</f>
        <v>44.1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70</v>
      </c>
      <c r="V158" s="306">
        <f>IFERROR(IF(U158="",0,CEILING((U158/$H158),1)*$H158),"")</f>
        <v>70.2</v>
      </c>
      <c r="W158" s="37">
        <f>IFERROR(IF(V158=0,"",ROUNDUP(V158/H158,0)*0.00937),"")</f>
        <v>0.12181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50</v>
      </c>
      <c r="V159" s="306">
        <f>IFERROR(IF(U159="",0,CEILING((U159/$H159),1)*$H159),"")</f>
        <v>54</v>
      </c>
      <c r="W159" s="37">
        <f>IFERROR(IF(V159=0,"",ROUNDUP(V159/H159,0)*0.00937),"")</f>
        <v>9.3700000000000006E-2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22.222222222222221</v>
      </c>
      <c r="V162" s="307">
        <f>IFERROR(V158/H158,"0")+IFERROR(V159/H159,"0")+IFERROR(V160/H160,"0")+IFERROR(V161/H161,"0")</f>
        <v>23</v>
      </c>
      <c r="W162" s="307">
        <f>IFERROR(IF(W158="",0,W158),"0")+IFERROR(IF(W159="",0,W159),"0")+IFERROR(IF(W160="",0,W160),"0")+IFERROR(IF(W161="",0,W161),"0")</f>
        <v>0.21551000000000001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120</v>
      </c>
      <c r="V163" s="307">
        <f>IFERROR(SUM(V158:V161),"0")</f>
        <v>124.2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810</v>
      </c>
      <c r="V167" s="306">
        <f t="shared" si="8"/>
        <v>817.8</v>
      </c>
      <c r="W167" s="37">
        <f>IFERROR(IF(V167=0,"",ROUNDUP(V167/H167,0)*0.02175),"")</f>
        <v>2.0444999999999998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40</v>
      </c>
      <c r="V177" s="306">
        <f t="shared" si="8"/>
        <v>40.799999999999997</v>
      </c>
      <c r="W177" s="37">
        <f t="shared" si="9"/>
        <v>0.12801000000000001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109.77011494252875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111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2.1725099999999999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850</v>
      </c>
      <c r="V183" s="307">
        <f>IFERROR(SUM(V165:V181),"0")</f>
        <v>858.59999999999991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210</v>
      </c>
      <c r="V214" s="306">
        <f>IFERROR(IF(U214="",0,CEILING((U214/$H214),1)*$H214),"")</f>
        <v>210</v>
      </c>
      <c r="W214" s="37">
        <f>IFERROR(IF(V214=0,"",ROUNDUP(V214/H214,0)*0.00753),"")</f>
        <v>0.3765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15.75</v>
      </c>
      <c r="V216" s="306">
        <f>IFERROR(IF(U216="",0,CEILING((U216/$H216),1)*$H216),"")</f>
        <v>16.8</v>
      </c>
      <c r="W216" s="37">
        <f>IFERROR(IF(V216=0,"",ROUNDUP(V216/H216,0)*0.00502),"")</f>
        <v>4.0160000000000001E-2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57.5</v>
      </c>
      <c r="V217" s="307">
        <f>IFERROR(V213/H213,"0")+IFERROR(V214/H214,"0")+IFERROR(V215/H215,"0")+IFERROR(V216/H216,"0")</f>
        <v>58</v>
      </c>
      <c r="W217" s="307">
        <f>IFERROR(IF(W213="",0,W213),"0")+IFERROR(IF(W214="",0,W214),"0")+IFERROR(IF(W215="",0,W215),"0")+IFERROR(IF(W216="",0,W216),"0")</f>
        <v>0.41666000000000003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225.75</v>
      </c>
      <c r="V218" s="307">
        <f>IFERROR(SUM(V213:V216),"0")</f>
        <v>226.8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125</v>
      </c>
      <c r="V229" s="306">
        <f>IFERROR(IF(U229="",0,CEILING((U229/$H229),1)*$H229),"")</f>
        <v>126</v>
      </c>
      <c r="W229" s="37">
        <f>IFERROR(IF(V229=0,"",ROUNDUP(V229/H229,0)*0.02175),"")</f>
        <v>0.32624999999999998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465</v>
      </c>
      <c r="V230" s="306">
        <f>IFERROR(IF(U230="",0,CEILING((U230/$H230),1)*$H230),"")</f>
        <v>468</v>
      </c>
      <c r="W230" s="37">
        <f>IFERROR(IF(V230=0,"",ROUNDUP(V230/H230,0)*0.02175),"")</f>
        <v>1.3049999999999999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74.496336996336993</v>
      </c>
      <c r="V233" s="307">
        <f>IFERROR(V229/H229,"0")+IFERROR(V230/H230,"0")+IFERROR(V231/H231,"0")+IFERROR(V232/H232,"0")</f>
        <v>75</v>
      </c>
      <c r="W233" s="307">
        <f>IFERROR(IF(W229="",0,W229),"0")+IFERROR(IF(W230="",0,W230),"0")+IFERROR(IF(W231="",0,W231),"0")+IFERROR(IF(W232="",0,W232),"0")</f>
        <v>1.6312499999999999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590</v>
      </c>
      <c r="V234" s="307">
        <f>IFERROR(SUM(V229:V232),"0")</f>
        <v>594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1300</v>
      </c>
      <c r="V287" s="306">
        <f t="shared" si="14"/>
        <v>1305</v>
      </c>
      <c r="W287" s="37">
        <f>IFERROR(IF(V287=0,"",ROUNDUP(V287/H287,0)*0.02175),"")</f>
        <v>1.8922499999999998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86.666666666666671</v>
      </c>
      <c r="V293" s="307">
        <f>IFERROR(V285/H285,"0")+IFERROR(V286/H286,"0")+IFERROR(V287/H287,"0")+IFERROR(V288/H288,"0")+IFERROR(V289/H289,"0")+IFERROR(V290/H290,"0")+IFERROR(V291/H291,"0")+IFERROR(V292/H292,"0")</f>
        <v>87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1.8922499999999998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1300</v>
      </c>
      <c r="V294" s="307">
        <f>IFERROR(SUM(V285:V292),"0")</f>
        <v>1305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1650</v>
      </c>
      <c r="V296" s="306">
        <f>IFERROR(IF(U296="",0,CEILING((U296/$H296),1)*$H296),"")</f>
        <v>1650</v>
      </c>
      <c r="W296" s="37">
        <f>IFERROR(IF(V296=0,"",ROUNDUP(V296/H296,0)*0.02175),"")</f>
        <v>2.3924999999999996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110</v>
      </c>
      <c r="V298" s="307">
        <f>IFERROR(V296/H296,"0")+IFERROR(V297/H297,"0")</f>
        <v>110</v>
      </c>
      <c r="W298" s="307">
        <f>IFERROR(IF(W296="",0,W296),"0")+IFERROR(IF(W297="",0,W297),"0")</f>
        <v>2.3924999999999996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1650</v>
      </c>
      <c r="V299" s="307">
        <f>IFERROR(SUM(V296:V297),"0")</f>
        <v>1650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310</v>
      </c>
      <c r="V301" s="306">
        <f>IFERROR(IF(U301="",0,CEILING((U301/$H301),1)*$H301),"")</f>
        <v>312</v>
      </c>
      <c r="W301" s="37">
        <f>IFERROR(IF(V301=0,"",ROUNDUP(V301/H301,0)*0.02175),"")</f>
        <v>0.86999999999999988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39.743589743589745</v>
      </c>
      <c r="V302" s="307">
        <f>IFERROR(V301/H301,"0")</f>
        <v>40</v>
      </c>
      <c r="W302" s="307">
        <f>IFERROR(IF(W301="",0,W301),"0")</f>
        <v>0.86999999999999988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310</v>
      </c>
      <c r="V303" s="307">
        <f>IFERROR(SUM(V301:V301),"0")</f>
        <v>312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180</v>
      </c>
      <c r="V305" s="306">
        <f>IFERROR(IF(U305="",0,CEILING((U305/$H305),1)*$H305),"")</f>
        <v>187.2</v>
      </c>
      <c r="W305" s="37">
        <f>IFERROR(IF(V305=0,"",ROUNDUP(V305/H305,0)*0.02175),"")</f>
        <v>0.52200000000000002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23.076923076923077</v>
      </c>
      <c r="V306" s="307">
        <f>IFERROR(V305/H305,"0")</f>
        <v>24</v>
      </c>
      <c r="W306" s="307">
        <f>IFERROR(IF(W305="",0,W305),"0")</f>
        <v>0.52200000000000002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180</v>
      </c>
      <c r="V307" s="307">
        <f>IFERROR(SUM(V305:V305),"0")</f>
        <v>187.2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255</v>
      </c>
      <c r="V322" s="306">
        <f>IFERROR(IF(U322="",0,CEILING((U322/$H322),1)*$H322),"")</f>
        <v>257.39999999999998</v>
      </c>
      <c r="W322" s="37">
        <f>IFERROR(IF(V322=0,"",ROUNDUP(V322/H322,0)*0.02175),"")</f>
        <v>0.71775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32.692307692307693</v>
      </c>
      <c r="V326" s="307">
        <f>IFERROR(V322/H322,"0")+IFERROR(V323/H323,"0")+IFERROR(V324/H324,"0")+IFERROR(V325/H325,"0")</f>
        <v>33</v>
      </c>
      <c r="W326" s="307">
        <f>IFERROR(IF(W322="",0,W322),"0")+IFERROR(IF(W323="",0,W323),"0")+IFERROR(IF(W324="",0,W324),"0")+IFERROR(IF(W325="",0,W325),"0")</f>
        <v>0.71775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255</v>
      </c>
      <c r="V327" s="307">
        <f>IFERROR(SUM(V322:V325),"0")</f>
        <v>257.39999999999998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80</v>
      </c>
      <c r="V340" s="306">
        <f t="shared" ref="V340:V352" si="15">IFERROR(IF(U340="",0,CEILING((U340/$H340),1)*$H340),"")</f>
        <v>84</v>
      </c>
      <c r="W340" s="37">
        <f>IFERROR(IF(V340=0,"",ROUNDUP(V340/H340,0)*0.00753),"")</f>
        <v>0.15060000000000001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60</v>
      </c>
      <c r="V342" s="306">
        <f t="shared" si="15"/>
        <v>63</v>
      </c>
      <c r="W342" s="37">
        <f>IFERROR(IF(V342=0,"",ROUNDUP(V342/H342,0)*0.00753),"")</f>
        <v>0.11295000000000001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28</v>
      </c>
      <c r="V343" s="306">
        <f t="shared" si="15"/>
        <v>28.56</v>
      </c>
      <c r="W343" s="37">
        <f>IFERROR(IF(V343=0,"",ROUNDUP(V343/H343,0)*0.00753),"")</f>
        <v>0.12801000000000001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50.400000000000013</v>
      </c>
      <c r="V344" s="306">
        <f t="shared" si="15"/>
        <v>50.4</v>
      </c>
      <c r="W344" s="37">
        <f t="shared" ref="W344:W352" si="16">IFERROR(IF(V344=0,"",ROUNDUP(V344/H344,0)*0.00502),"")</f>
        <v>0.15060000000000001</v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23.8</v>
      </c>
      <c r="V348" s="306">
        <f t="shared" si="15"/>
        <v>25.2</v>
      </c>
      <c r="W348" s="37">
        <f t="shared" si="16"/>
        <v>7.5300000000000006E-2</v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94.166666666666671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97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0.61746000000000001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242.20000000000002</v>
      </c>
      <c r="V354" s="307">
        <f>IFERROR(SUM(V340:V352),"0")</f>
        <v>251.16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90</v>
      </c>
      <c r="V403" s="306">
        <f t="shared" ref="V403:V411" si="18">IFERROR(IF(U403="",0,CEILING((U403/$H403),1)*$H403),"")</f>
        <v>95.04</v>
      </c>
      <c r="W403" s="37">
        <f>IFERROR(IF(V403=0,"",ROUNDUP(V403/H403,0)*0.01196),"")</f>
        <v>0.21528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17.045454545454543</v>
      </c>
      <c r="V412" s="307">
        <f>IFERROR(V403/H403,"0")+IFERROR(V404/H404,"0")+IFERROR(V405/H405,"0")+IFERROR(V406/H406,"0")+IFERROR(V407/H407,"0")+IFERROR(V408/H408,"0")+IFERROR(V409/H409,"0")+IFERROR(V410/H410,"0")+IFERROR(V411/H411,"0")</f>
        <v>18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0.21528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90</v>
      </c>
      <c r="V413" s="307">
        <f>IFERROR(SUM(V403:V411),"0")</f>
        <v>95.04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7703.7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7770.5599999999995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8135.2794658917082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8206.6779999999999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15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15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8510.2794658917082</v>
      </c>
      <c r="V463" s="307">
        <f>GrossWeightTotalR+PalletQtyTotalR*25</f>
        <v>8581.6779999999999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963.32781341689383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976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16.697230000000001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1298.0600000000002</v>
      </c>
      <c r="F470" s="47">
        <f>IFERROR(V120*1,"0")+IFERROR(V121*1,"0")+IFERROR(V122*1,"0")+IFERROR(V123*1,"0")</f>
        <v>567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44.1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982.8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820.8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3454.2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257.39999999999998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251.16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95.04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2023-09-28T11:12:42Z</dcterms:modified>
</cp:coreProperties>
</file>