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L470" i="1" l="1"/>
  <c r="U463" i="1"/>
  <c r="V462" i="1"/>
  <c r="U462" i="1"/>
  <c r="U461" i="1"/>
  <c r="U459" i="1"/>
  <c r="V458" i="1"/>
  <c r="U458" i="1"/>
  <c r="V457" i="1"/>
  <c r="M457" i="1"/>
  <c r="U454" i="1"/>
  <c r="U453" i="1"/>
  <c r="W452" i="1"/>
  <c r="V452" i="1"/>
  <c r="M452" i="1"/>
  <c r="V451" i="1"/>
  <c r="M451" i="1"/>
  <c r="U449" i="1"/>
  <c r="V448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W437" i="1"/>
  <c r="V437" i="1"/>
  <c r="M437" i="1"/>
  <c r="W436" i="1"/>
  <c r="W438" i="1" s="1"/>
  <c r="V436" i="1"/>
  <c r="M436" i="1"/>
  <c r="U432" i="1"/>
  <c r="U431" i="1"/>
  <c r="V430" i="1"/>
  <c r="M430" i="1"/>
  <c r="V429" i="1"/>
  <c r="M429" i="1"/>
  <c r="V427" i="1"/>
  <c r="U427" i="1"/>
  <c r="U426" i="1"/>
  <c r="V425" i="1"/>
  <c r="W425" i="1" s="1"/>
  <c r="V424" i="1"/>
  <c r="W424" i="1" s="1"/>
  <c r="V423" i="1"/>
  <c r="W423" i="1" s="1"/>
  <c r="W422" i="1"/>
  <c r="V422" i="1"/>
  <c r="M422" i="1"/>
  <c r="W421" i="1"/>
  <c r="V421" i="1"/>
  <c r="M421" i="1"/>
  <c r="V420" i="1"/>
  <c r="W420" i="1" s="1"/>
  <c r="W426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V390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W385" i="1"/>
  <c r="V385" i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V371" i="1"/>
  <c r="U371" i="1"/>
  <c r="U370" i="1"/>
  <c r="W369" i="1"/>
  <c r="V369" i="1"/>
  <c r="M369" i="1"/>
  <c r="V368" i="1"/>
  <c r="W368" i="1" s="1"/>
  <c r="M368" i="1"/>
  <c r="V367" i="1"/>
  <c r="M367" i="1"/>
  <c r="V365" i="1"/>
  <c r="U365" i="1"/>
  <c r="W364" i="1"/>
  <c r="V364" i="1"/>
  <c r="U364" i="1"/>
  <c r="V363" i="1"/>
  <c r="W363" i="1" s="1"/>
  <c r="M363" i="1"/>
  <c r="U361" i="1"/>
  <c r="U360" i="1"/>
  <c r="V359" i="1"/>
  <c r="M359" i="1"/>
  <c r="W358" i="1"/>
  <c r="V358" i="1"/>
  <c r="M358" i="1"/>
  <c r="V357" i="1"/>
  <c r="W357" i="1" s="1"/>
  <c r="M357" i="1"/>
  <c r="W356" i="1"/>
  <c r="V356" i="1"/>
  <c r="M356" i="1"/>
  <c r="U354" i="1"/>
  <c r="U353" i="1"/>
  <c r="V352" i="1"/>
  <c r="W352" i="1" s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M340" i="1"/>
  <c r="U338" i="1"/>
  <c r="W337" i="1"/>
  <c r="U337" i="1"/>
  <c r="V336" i="1"/>
  <c r="W336" i="1" s="1"/>
  <c r="M336" i="1"/>
  <c r="W335" i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M322" i="1"/>
  <c r="U320" i="1"/>
  <c r="W319" i="1"/>
  <c r="U319" i="1"/>
  <c r="V318" i="1"/>
  <c r="W318" i="1" s="1"/>
  <c r="M318" i="1"/>
  <c r="W317" i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V314" i="1" s="1"/>
  <c r="M311" i="1"/>
  <c r="V310" i="1"/>
  <c r="M310" i="1"/>
  <c r="U307" i="1"/>
  <c r="U306" i="1"/>
  <c r="V305" i="1"/>
  <c r="M305" i="1"/>
  <c r="U303" i="1"/>
  <c r="W302" i="1"/>
  <c r="U302" i="1"/>
  <c r="V301" i="1"/>
  <c r="W301" i="1" s="1"/>
  <c r="M301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V270" i="1"/>
  <c r="V273" i="1" s="1"/>
  <c r="M270" i="1"/>
  <c r="V269" i="1"/>
  <c r="V272" i="1" s="1"/>
  <c r="M269" i="1"/>
  <c r="U267" i="1"/>
  <c r="V266" i="1"/>
  <c r="U266" i="1"/>
  <c r="W265" i="1"/>
  <c r="W266" i="1" s="1"/>
  <c r="V265" i="1"/>
  <c r="V267" i="1" s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V250" i="1"/>
  <c r="W250" i="1" s="1"/>
  <c r="M250" i="1"/>
  <c r="W249" i="1"/>
  <c r="V249" i="1"/>
  <c r="M249" i="1"/>
  <c r="U246" i="1"/>
  <c r="W245" i="1"/>
  <c r="U245" i="1"/>
  <c r="V244" i="1"/>
  <c r="W244" i="1" s="1"/>
  <c r="M244" i="1"/>
  <c r="V243" i="1"/>
  <c r="W243" i="1" s="1"/>
  <c r="M243" i="1"/>
  <c r="W242" i="1"/>
  <c r="V242" i="1"/>
  <c r="M242" i="1"/>
  <c r="U240" i="1"/>
  <c r="U239" i="1"/>
  <c r="W238" i="1"/>
  <c r="V238" i="1"/>
  <c r="M238" i="1"/>
  <c r="V237" i="1"/>
  <c r="W237" i="1" s="1"/>
  <c r="V236" i="1"/>
  <c r="U234" i="1"/>
  <c r="U233" i="1"/>
  <c r="W232" i="1"/>
  <c r="V232" i="1"/>
  <c r="M232" i="1"/>
  <c r="W231" i="1"/>
  <c r="V231" i="1"/>
  <c r="M231" i="1"/>
  <c r="V230" i="1"/>
  <c r="M230" i="1"/>
  <c r="V229" i="1"/>
  <c r="W229" i="1" s="1"/>
  <c r="M229" i="1"/>
  <c r="V227" i="1"/>
  <c r="U227" i="1"/>
  <c r="U226" i="1"/>
  <c r="V225" i="1"/>
  <c r="W225" i="1" s="1"/>
  <c r="M225" i="1"/>
  <c r="W224" i="1"/>
  <c r="V224" i="1"/>
  <c r="M224" i="1"/>
  <c r="V223" i="1"/>
  <c r="W223" i="1" s="1"/>
  <c r="M223" i="1"/>
  <c r="W222" i="1"/>
  <c r="V222" i="1"/>
  <c r="M222" i="1"/>
  <c r="V221" i="1"/>
  <c r="M221" i="1"/>
  <c r="W220" i="1"/>
  <c r="V220" i="1"/>
  <c r="M220" i="1"/>
  <c r="U218" i="1"/>
  <c r="U217" i="1"/>
  <c r="W216" i="1"/>
  <c r="V216" i="1"/>
  <c r="M216" i="1"/>
  <c r="W215" i="1"/>
  <c r="V215" i="1"/>
  <c r="M215" i="1"/>
  <c r="V214" i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W169" i="1"/>
  <c r="V169" i="1"/>
  <c r="M169" i="1"/>
  <c r="V168" i="1"/>
  <c r="W168" i="1" s="1"/>
  <c r="M168" i="1"/>
  <c r="W167" i="1"/>
  <c r="V167" i="1"/>
  <c r="V166" i="1"/>
  <c r="W166" i="1" s="1"/>
  <c r="M166" i="1"/>
  <c r="V165" i="1"/>
  <c r="M165" i="1"/>
  <c r="V163" i="1"/>
  <c r="U163" i="1"/>
  <c r="U162" i="1"/>
  <c r="V161" i="1"/>
  <c r="W161" i="1" s="1"/>
  <c r="M161" i="1"/>
  <c r="W160" i="1"/>
  <c r="V160" i="1"/>
  <c r="M160" i="1"/>
  <c r="V159" i="1"/>
  <c r="W159" i="1" s="1"/>
  <c r="M159" i="1"/>
  <c r="W158" i="1"/>
  <c r="W162" i="1" s="1"/>
  <c r="V158" i="1"/>
  <c r="M158" i="1"/>
  <c r="U156" i="1"/>
  <c r="U155" i="1"/>
  <c r="W154" i="1"/>
  <c r="V154" i="1"/>
  <c r="M154" i="1"/>
  <c r="V153" i="1"/>
  <c r="V151" i="1"/>
  <c r="U151" i="1"/>
  <c r="U150" i="1"/>
  <c r="W149" i="1"/>
  <c r="V149" i="1"/>
  <c r="M149" i="1"/>
  <c r="V148" i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H470" i="1" s="1"/>
  <c r="M136" i="1"/>
  <c r="U133" i="1"/>
  <c r="V132" i="1"/>
  <c r="U132" i="1"/>
  <c r="V131" i="1"/>
  <c r="W131" i="1" s="1"/>
  <c r="M131" i="1"/>
  <c r="W130" i="1"/>
  <c r="V130" i="1"/>
  <c r="M130" i="1"/>
  <c r="W129" i="1"/>
  <c r="V129" i="1"/>
  <c r="M129" i="1"/>
  <c r="U125" i="1"/>
  <c r="U124" i="1"/>
  <c r="W123" i="1"/>
  <c r="V123" i="1"/>
  <c r="M123" i="1"/>
  <c r="V122" i="1"/>
  <c r="W122" i="1" s="1"/>
  <c r="M122" i="1"/>
  <c r="V121" i="1"/>
  <c r="W121" i="1" s="1"/>
  <c r="M121" i="1"/>
  <c r="W120" i="1"/>
  <c r="V120" i="1"/>
  <c r="M120" i="1"/>
  <c r="V117" i="1"/>
  <c r="U117" i="1"/>
  <c r="U116" i="1"/>
  <c r="W115" i="1"/>
  <c r="V115" i="1"/>
  <c r="V114" i="1"/>
  <c r="W114" i="1" s="1"/>
  <c r="M114" i="1"/>
  <c r="V113" i="1"/>
  <c r="W113" i="1" s="1"/>
  <c r="W112" i="1"/>
  <c r="V112" i="1"/>
  <c r="M112" i="1"/>
  <c r="V111" i="1"/>
  <c r="M111" i="1"/>
  <c r="U109" i="1"/>
  <c r="U108" i="1"/>
  <c r="V107" i="1"/>
  <c r="W107" i="1" s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W108" i="1" s="1"/>
  <c r="V100" i="1"/>
  <c r="V99" i="1"/>
  <c r="W99" i="1" s="1"/>
  <c r="W98" i="1"/>
  <c r="V98" i="1"/>
  <c r="V108" i="1" s="1"/>
  <c r="U96" i="1"/>
  <c r="U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M87" i="1"/>
  <c r="V86" i="1"/>
  <c r="M86" i="1"/>
  <c r="U84" i="1"/>
  <c r="U83" i="1"/>
  <c r="V82" i="1"/>
  <c r="W82" i="1" s="1"/>
  <c r="M82" i="1"/>
  <c r="V81" i="1"/>
  <c r="W81" i="1" s="1"/>
  <c r="M81" i="1"/>
  <c r="W80" i="1"/>
  <c r="V80" i="1"/>
  <c r="V79" i="1"/>
  <c r="W79" i="1" s="1"/>
  <c r="W78" i="1"/>
  <c r="V78" i="1"/>
  <c r="M78" i="1"/>
  <c r="W77" i="1"/>
  <c r="W83" i="1" s="1"/>
  <c r="V77" i="1"/>
  <c r="V83" i="1" s="1"/>
  <c r="U75" i="1"/>
  <c r="U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M63" i="1"/>
  <c r="W62" i="1"/>
  <c r="V62" i="1"/>
  <c r="M62" i="1"/>
  <c r="V61" i="1"/>
  <c r="W61" i="1" s="1"/>
  <c r="M61" i="1"/>
  <c r="V60" i="1"/>
  <c r="W60" i="1" s="1"/>
  <c r="W74" i="1" s="1"/>
  <c r="W59" i="1"/>
  <c r="V59" i="1"/>
  <c r="U56" i="1"/>
  <c r="W55" i="1"/>
  <c r="U55" i="1"/>
  <c r="V54" i="1"/>
  <c r="W54" i="1" s="1"/>
  <c r="W53" i="1"/>
  <c r="V53" i="1"/>
  <c r="M53" i="1"/>
  <c r="W52" i="1"/>
  <c r="V52" i="1"/>
  <c r="M52" i="1"/>
  <c r="U49" i="1"/>
  <c r="U48" i="1"/>
  <c r="W47" i="1"/>
  <c r="V47" i="1"/>
  <c r="M47" i="1"/>
  <c r="W46" i="1"/>
  <c r="W48" i="1" s="1"/>
  <c r="V46" i="1"/>
  <c r="M46" i="1"/>
  <c r="U42" i="1"/>
  <c r="U41" i="1"/>
  <c r="W40" i="1"/>
  <c r="W41" i="1" s="1"/>
  <c r="V40" i="1"/>
  <c r="M40" i="1"/>
  <c r="U38" i="1"/>
  <c r="U460" i="1" s="1"/>
  <c r="U37" i="1"/>
  <c r="W36" i="1"/>
  <c r="V36" i="1"/>
  <c r="M36" i="1"/>
  <c r="V35" i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W28" i="1" s="1"/>
  <c r="M28" i="1"/>
  <c r="V27" i="1"/>
  <c r="M27" i="1"/>
  <c r="W26" i="1"/>
  <c r="V26" i="1"/>
  <c r="M26" i="1"/>
  <c r="V24" i="1"/>
  <c r="U24" i="1"/>
  <c r="V23" i="1"/>
  <c r="U23" i="1"/>
  <c r="W22" i="1"/>
  <c r="W23" i="1" s="1"/>
  <c r="V22" i="1"/>
  <c r="M22" i="1"/>
  <c r="H10" i="1"/>
  <c r="J9" i="1"/>
  <c r="H9" i="1"/>
  <c r="A9" i="1"/>
  <c r="F10" i="1" s="1"/>
  <c r="D7" i="1"/>
  <c r="N6" i="1"/>
  <c r="M2" i="1"/>
  <c r="W230" i="1" l="1"/>
  <c r="V233" i="1"/>
  <c r="C470" i="1"/>
  <c r="V49" i="1"/>
  <c r="V48" i="1"/>
  <c r="V55" i="1"/>
  <c r="W124" i="1"/>
  <c r="W132" i="1"/>
  <c r="I470" i="1"/>
  <c r="V150" i="1"/>
  <c r="W148" i="1"/>
  <c r="W150" i="1" s="1"/>
  <c r="W226" i="1"/>
  <c r="W236" i="1"/>
  <c r="W239" i="1" s="1"/>
  <c r="V239" i="1"/>
  <c r="V240" i="1"/>
  <c r="W360" i="1"/>
  <c r="V95" i="1"/>
  <c r="W86" i="1"/>
  <c r="W95" i="1" s="1"/>
  <c r="V96" i="1"/>
  <c r="W286" i="1"/>
  <c r="W293" i="1" s="1"/>
  <c r="V293" i="1"/>
  <c r="V294" i="1"/>
  <c r="M470" i="1"/>
  <c r="V354" i="1"/>
  <c r="W340" i="1"/>
  <c r="W353" i="1" s="1"/>
  <c r="V353" i="1"/>
  <c r="W359" i="1"/>
  <c r="V361" i="1"/>
  <c r="U464" i="1"/>
  <c r="V33" i="1"/>
  <c r="V460" i="1" s="1"/>
  <c r="W27" i="1"/>
  <c r="W32" i="1" s="1"/>
  <c r="V74" i="1"/>
  <c r="V218" i="1"/>
  <c r="V217" i="1"/>
  <c r="W214" i="1"/>
  <c r="W305" i="1"/>
  <c r="W306" i="1" s="1"/>
  <c r="V307" i="1"/>
  <c r="V306" i="1"/>
  <c r="W322" i="1"/>
  <c r="W326" i="1" s="1"/>
  <c r="V326" i="1"/>
  <c r="V327" i="1"/>
  <c r="V431" i="1"/>
  <c r="W430" i="1"/>
  <c r="D470" i="1"/>
  <c r="V32" i="1"/>
  <c r="V37" i="1"/>
  <c r="V38" i="1"/>
  <c r="W35" i="1"/>
  <c r="W37" i="1" s="1"/>
  <c r="W465" i="1" s="1"/>
  <c r="V41" i="1"/>
  <c r="V42" i="1"/>
  <c r="V116" i="1"/>
  <c r="W111" i="1"/>
  <c r="W116" i="1" s="1"/>
  <c r="W221" i="1"/>
  <c r="V226" i="1"/>
  <c r="W251" i="1"/>
  <c r="W256" i="1" s="1"/>
  <c r="V256" i="1"/>
  <c r="V257" i="1"/>
  <c r="V125" i="1"/>
  <c r="V156" i="1"/>
  <c r="W153" i="1"/>
  <c r="W155" i="1" s="1"/>
  <c r="V162" i="1"/>
  <c r="J470" i="1"/>
  <c r="V426" i="1"/>
  <c r="V444" i="1"/>
  <c r="V454" i="1"/>
  <c r="W451" i="1"/>
  <c r="W453" i="1" s="1"/>
  <c r="E470" i="1"/>
  <c r="A10" i="1"/>
  <c r="B470" i="1"/>
  <c r="V461" i="1"/>
  <c r="V463" i="1" s="1"/>
  <c r="V56" i="1"/>
  <c r="V75" i="1"/>
  <c r="V84" i="1"/>
  <c r="V109" i="1"/>
  <c r="F470" i="1"/>
  <c r="V124" i="1"/>
  <c r="V464" i="1" s="1"/>
  <c r="W136" i="1"/>
  <c r="W144" i="1" s="1"/>
  <c r="V145" i="1"/>
  <c r="V155" i="1"/>
  <c r="V183" i="1"/>
  <c r="W165" i="1"/>
  <c r="W182" i="1" s="1"/>
  <c r="W191" i="1"/>
  <c r="W206" i="1" s="1"/>
  <c r="V206" i="1"/>
  <c r="W217" i="1"/>
  <c r="W233" i="1"/>
  <c r="V262" i="1"/>
  <c r="W259" i="1"/>
  <c r="W261" i="1" s="1"/>
  <c r="W270" i="1"/>
  <c r="V303" i="1"/>
  <c r="W311" i="1"/>
  <c r="V320" i="1"/>
  <c r="O470" i="1"/>
  <c r="V338" i="1"/>
  <c r="V360" i="1"/>
  <c r="V370" i="1"/>
  <c r="W367" i="1"/>
  <c r="W370" i="1" s="1"/>
  <c r="W390" i="1"/>
  <c r="V391" i="1"/>
  <c r="V432" i="1"/>
  <c r="W429" i="1"/>
  <c r="W431" i="1" s="1"/>
  <c r="W441" i="1"/>
  <c r="W443" i="1" s="1"/>
  <c r="V453" i="1"/>
  <c r="S470" i="1"/>
  <c r="V459" i="1"/>
  <c r="P470" i="1"/>
  <c r="V144" i="1"/>
  <c r="V207" i="1"/>
  <c r="V413" i="1"/>
  <c r="F9" i="1"/>
  <c r="G470" i="1"/>
  <c r="V133" i="1"/>
  <c r="V182" i="1"/>
  <c r="V188" i="1"/>
  <c r="V234" i="1"/>
  <c r="V246" i="1"/>
  <c r="V245" i="1"/>
  <c r="K470" i="1"/>
  <c r="V261" i="1"/>
  <c r="W269" i="1"/>
  <c r="W272" i="1" s="1"/>
  <c r="V299" i="1"/>
  <c r="V302" i="1"/>
  <c r="N470" i="1"/>
  <c r="W310" i="1"/>
  <c r="W314" i="1" s="1"/>
  <c r="V319" i="1"/>
  <c r="V337" i="1"/>
  <c r="W412" i="1"/>
  <c r="V412" i="1"/>
  <c r="R470" i="1"/>
  <c r="V438" i="1"/>
  <c r="V439" i="1"/>
  <c r="V449" i="1"/>
  <c r="W457" i="1"/>
  <c r="W458" i="1" s="1"/>
  <c r="Q470" i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<sst xmlns="http://schemas.openxmlformats.org/spreadsheetml/2006/main" count="1677" uniqueCount="639">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</sst>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45199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88.2</v>
      </c>
      <c r="V27" s="306">
        <f t="shared" si="0"/>
        <v>88.2</v>
      </c>
      <c r="W27" s="37">
        <f t="shared" si="1"/>
        <v>0.26355000000000001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37.799999999999997</v>
      </c>
      <c r="V31" s="306">
        <f t="shared" si="0"/>
        <v>37.799999999999997</v>
      </c>
      <c r="W31" s="37">
        <f t="shared" si="1"/>
        <v>0.11295000000000001</v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50</v>
      </c>
      <c r="V32" s="307">
        <f>IFERROR(V26/H26,"0")+IFERROR(V27/H27,"0")+IFERROR(V28/H28,"0")+IFERROR(V29/H29,"0")+IFERROR(V30/H30,"0")+IFERROR(V31/H31,"0")</f>
        <v>50</v>
      </c>
      <c r="W32" s="307">
        <f>IFERROR(IF(W26="",0,W26),"0")+IFERROR(IF(W27="",0,W27),"0")+IFERROR(IF(W28="",0,W28),"0")+IFERROR(IF(W29="",0,W29),"0")+IFERROR(IF(W30="",0,W30),"0")+IFERROR(IF(W31="",0,W31),"0")</f>
        <v>0.3765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126</v>
      </c>
      <c r="V33" s="307">
        <f>IFERROR(SUM(V26:V31),"0")</f>
        <v>126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200</v>
      </c>
      <c r="V59" s="306">
        <f t="shared" ref="V59:V73" si="2">IFERROR(IF(U59="",0,CEILING((U59/$H59),1)*$H59),"")</f>
        <v>201.60000000000002</v>
      </c>
      <c r="W59" s="37">
        <f>IFERROR(IF(V59=0,"",ROUNDUP(V59/H59,0)*0.00753),"")</f>
        <v>0.47439000000000003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62.5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63.000000000000007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0.47439000000000003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200</v>
      </c>
      <c r="V75" s="307">
        <f>IFERROR(SUM(V59:V73),"0")</f>
        <v>201.60000000000002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115.5</v>
      </c>
      <c r="V98" s="306">
        <f t="shared" ref="V98:V107" si="6">IFERROR(IF(U98="",0,CEILING((U98/$H98),1)*$H98),"")</f>
        <v>116.16000000000001</v>
      </c>
      <c r="W98" s="37">
        <f>IFERROR(IF(V98=0,"",ROUNDUP(V98/H98,0)*0.00753),"")</f>
        <v>0.33132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225</v>
      </c>
      <c r="V100" s="306">
        <f t="shared" si="6"/>
        <v>226.8</v>
      </c>
      <c r="W100" s="37">
        <f>IFERROR(IF(V100=0,"",ROUNDUP(V100/H100,0)*0.02175),"")</f>
        <v>0.58724999999999994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290</v>
      </c>
      <c r="V101" s="306">
        <f t="shared" si="6"/>
        <v>291.59999999999997</v>
      </c>
      <c r="W101" s="37">
        <f>IFERROR(IF(V101=0,"",ROUNDUP(V101/H101,0)*0.02175),"")</f>
        <v>0.78299999999999992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106.33818342151675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107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1.7015699999999998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630.5</v>
      </c>
      <c r="V109" s="307">
        <f>IFERROR(SUM(V98:V107),"0")</f>
        <v>634.55999999999995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650</v>
      </c>
      <c r="V120" s="306">
        <f>IFERROR(IF(U120="",0,CEILING((U120/$H120),1)*$H120),"")</f>
        <v>656.1</v>
      </c>
      <c r="W120" s="37">
        <f>IFERROR(IF(V120=0,"",ROUNDUP(V120/H120,0)*0.02175),"")</f>
        <v>1.7617499999999999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80.246913580246911</v>
      </c>
      <c r="V124" s="307">
        <f>IFERROR(V120/H120,"0")+IFERROR(V121/H121,"0")+IFERROR(V122/H122,"0")+IFERROR(V123/H123,"0")</f>
        <v>81</v>
      </c>
      <c r="W124" s="307">
        <f>IFERROR(IF(W120="",0,W120),"0")+IFERROR(IF(W121="",0,W121),"0")+IFERROR(IF(W122="",0,W122),"0")+IFERROR(IF(W123="",0,W123),"0")</f>
        <v>1.7617499999999999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650</v>
      </c>
      <c r="V125" s="307">
        <f>IFERROR(SUM(V120:V123),"0")</f>
        <v>656.1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35</v>
      </c>
      <c r="V136" s="306">
        <f t="shared" ref="V136:V143" si="7">IFERROR(IF(U136="",0,CEILING((U136/$H136),1)*$H136),"")</f>
        <v>37.800000000000004</v>
      </c>
      <c r="W136" s="37">
        <f>IFERROR(IF(V136=0,"",ROUNDUP(V136/H136,0)*0.00753),"")</f>
        <v>6.7769999999999997E-2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8.3333333333333321</v>
      </c>
      <c r="V144" s="307">
        <f>IFERROR(V136/H136,"0")+IFERROR(V137/H137,"0")+IFERROR(V138/H138,"0")+IFERROR(V139/H139,"0")+IFERROR(V140/H140,"0")+IFERROR(V141/H141,"0")+IFERROR(V142/H142,"0")+IFERROR(V143/H143,"0")</f>
        <v>9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6.7769999999999997E-2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35</v>
      </c>
      <c r="V145" s="307">
        <f>IFERROR(SUM(V136:V143),"0")</f>
        <v>37.800000000000004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150</v>
      </c>
      <c r="V159" s="306">
        <f>IFERROR(IF(U159="",0,CEILING((U159/$H159),1)*$H159),"")</f>
        <v>151.20000000000002</v>
      </c>
      <c r="W159" s="37">
        <f>IFERROR(IF(V159=0,"",ROUNDUP(V159/H159,0)*0.00937),"")</f>
        <v>0.26235999999999998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27.777777777777775</v>
      </c>
      <c r="V162" s="307">
        <f>IFERROR(V158/H158,"0")+IFERROR(V159/H159,"0")+IFERROR(V160/H160,"0")+IFERROR(V161/H161,"0")</f>
        <v>28</v>
      </c>
      <c r="W162" s="307">
        <f>IFERROR(IF(W158="",0,W158),"0")+IFERROR(IF(W159="",0,W159),"0")+IFERROR(IF(W160="",0,W160),"0")+IFERROR(IF(W161="",0,W161),"0")</f>
        <v>0.26235999999999998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150</v>
      </c>
      <c r="V163" s="307">
        <f>IFERROR(SUM(V158:V161),"0")</f>
        <v>151.20000000000002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70</v>
      </c>
      <c r="V169" s="306">
        <f t="shared" si="8"/>
        <v>72</v>
      </c>
      <c r="W169" s="37">
        <f>IFERROR(IF(V169=0,"",ROUNDUP(V169/H169,0)*0.01196),"")</f>
        <v>0.21528</v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440</v>
      </c>
      <c r="V170" s="306">
        <f t="shared" si="8"/>
        <v>444.59999999999997</v>
      </c>
      <c r="W170" s="37">
        <f>IFERROR(IF(V170=0,"",ROUNDUP(V170/H170,0)*0.02175),"")</f>
        <v>1.2397499999999999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73.910256410256409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75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1.4550299999999998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510</v>
      </c>
      <c r="V183" s="307">
        <f>IFERROR(SUM(V165:V181),"0")</f>
        <v>516.59999999999991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30</v>
      </c>
      <c r="V214" s="306">
        <f>IFERROR(IF(U214="",0,CEILING((U214/$H214),1)*$H214),"")</f>
        <v>33.6</v>
      </c>
      <c r="W214" s="37">
        <f>IFERROR(IF(V214=0,"",ROUNDUP(V214/H214,0)*0.00753),"")</f>
        <v>6.0240000000000002E-2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7.1428571428571423</v>
      </c>
      <c r="V217" s="307">
        <f>IFERROR(V213/H213,"0")+IFERROR(V214/H214,"0")+IFERROR(V215/H215,"0")+IFERROR(V216/H216,"0")</f>
        <v>8</v>
      </c>
      <c r="W217" s="307">
        <f>IFERROR(IF(W213="",0,W213),"0")+IFERROR(IF(W214="",0,W214),"0")+IFERROR(IF(W215="",0,W215),"0")+IFERROR(IF(W216="",0,W216),"0")</f>
        <v>6.0240000000000002E-2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30</v>
      </c>
      <c r="V218" s="307">
        <f>IFERROR(SUM(V213:V216),"0")</f>
        <v>33.6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70</v>
      </c>
      <c r="V229" s="306">
        <f>IFERROR(IF(U229="",0,CEILING((U229/$H229),1)*$H229),"")</f>
        <v>75.600000000000009</v>
      </c>
      <c r="W229" s="37">
        <f>IFERROR(IF(V229=0,"",ROUNDUP(V229/H229,0)*0.02175),"")</f>
        <v>0.19574999999999998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185</v>
      </c>
      <c r="V231" s="306">
        <f>IFERROR(IF(U231="",0,CEILING((U231/$H231),1)*$H231),"")</f>
        <v>193.20000000000002</v>
      </c>
      <c r="W231" s="37">
        <f>IFERROR(IF(V231=0,"",ROUNDUP(V231/H231,0)*0.02175),"")</f>
        <v>0.50024999999999997</v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30.357142857142854</v>
      </c>
      <c r="V233" s="307">
        <f>IFERROR(V229/H229,"0")+IFERROR(V230/H230,"0")+IFERROR(V231/H231,"0")+IFERROR(V232/H232,"0")</f>
        <v>32</v>
      </c>
      <c r="W233" s="307">
        <f>IFERROR(IF(W229="",0,W229),"0")+IFERROR(IF(W230="",0,W230),"0")+IFERROR(IF(W231="",0,W231),"0")+IFERROR(IF(W232="",0,W232),"0")</f>
        <v>0.69599999999999995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255</v>
      </c>
      <c r="V234" s="307">
        <f>IFERROR(SUM(V229:V232),"0")</f>
        <v>268.8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19.55</v>
      </c>
      <c r="V238" s="306">
        <f>IFERROR(IF(U238="",0,CEILING((U238/$H238),1)*$H238),"")</f>
        <v>20.399999999999999</v>
      </c>
      <c r="W238" s="37">
        <f>IFERROR(IF(V238=0,"",ROUNDUP(V238/H238,0)*0.00753),"")</f>
        <v>6.0240000000000002E-2</v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7.6666666666666679</v>
      </c>
      <c r="V239" s="307">
        <f>IFERROR(V236/H236,"0")+IFERROR(V237/H237,"0")+IFERROR(V238/H238,"0")</f>
        <v>8</v>
      </c>
      <c r="W239" s="307">
        <f>IFERROR(IF(W236="",0,W236),"0")+IFERROR(IF(W237="",0,W237),"0")+IFERROR(IF(W238="",0,W238),"0")</f>
        <v>6.0240000000000002E-2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19.55</v>
      </c>
      <c r="V240" s="307">
        <f>IFERROR(SUM(V236:V238),"0")</f>
        <v>20.399999999999999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4800</v>
      </c>
      <c r="V287" s="306">
        <f t="shared" si="14"/>
        <v>4800</v>
      </c>
      <c r="W287" s="37">
        <f>IFERROR(IF(V287=0,"",ROUNDUP(V287/H287,0)*0.02175),"")</f>
        <v>6.9599999999999991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4050</v>
      </c>
      <c r="V289" s="306">
        <f t="shared" si="14"/>
        <v>4050</v>
      </c>
      <c r="W289" s="37">
        <f>IFERROR(IF(V289=0,"",ROUNDUP(V289/H289,0)*0.02175),"")</f>
        <v>5.8724999999999996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590</v>
      </c>
      <c r="V293" s="307">
        <f>IFERROR(V285/H285,"0")+IFERROR(V286/H286,"0")+IFERROR(V287/H287,"0")+IFERROR(V288/H288,"0")+IFERROR(V289/H289,"0")+IFERROR(V290/H290,"0")+IFERROR(V291/H291,"0")+IFERROR(V292/H292,"0")</f>
        <v>590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12.8325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8850</v>
      </c>
      <c r="V294" s="307">
        <f>IFERROR(SUM(V285:V292),"0")</f>
        <v>8850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420</v>
      </c>
      <c r="V301" s="306">
        <f>IFERROR(IF(U301="",0,CEILING((U301/$H301),1)*$H301),"")</f>
        <v>421.2</v>
      </c>
      <c r="W301" s="37">
        <f>IFERROR(IF(V301=0,"",ROUNDUP(V301/H301,0)*0.02175),"")</f>
        <v>1.1744999999999999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53.846153846153847</v>
      </c>
      <c r="V302" s="307">
        <f>IFERROR(V301/H301,"0")</f>
        <v>54</v>
      </c>
      <c r="W302" s="307">
        <f>IFERROR(IF(W301="",0,W301),"0")</f>
        <v>1.1744999999999999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420</v>
      </c>
      <c r="V303" s="307">
        <f>IFERROR(SUM(V301:V301),"0")</f>
        <v>421.2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780</v>
      </c>
      <c r="V305" s="306">
        <f>IFERROR(IF(U305="",0,CEILING((U305/$H305),1)*$H305),"")</f>
        <v>780</v>
      </c>
      <c r="W305" s="37">
        <f>IFERROR(IF(V305=0,"",ROUNDUP(V305/H305,0)*0.02175),"")</f>
        <v>2.1749999999999998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100</v>
      </c>
      <c r="V306" s="307">
        <f>IFERROR(V305/H305,"0")</f>
        <v>100</v>
      </c>
      <c r="W306" s="307">
        <f>IFERROR(IF(W305="",0,W305),"0")</f>
        <v>2.1749999999999998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780</v>
      </c>
      <c r="V307" s="307">
        <f>IFERROR(SUM(V305:V305),"0")</f>
        <v>780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120</v>
      </c>
      <c r="V317" s="306">
        <f>IFERROR(IF(U317="",0,CEILING((U317/$H317),1)*$H317),"")</f>
        <v>122.64</v>
      </c>
      <c r="W317" s="37">
        <f>IFERROR(IF(V317=0,"",ROUNDUP(V317/H317,0)*0.00753),"")</f>
        <v>0.21084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27.397260273972602</v>
      </c>
      <c r="V319" s="307">
        <f>IFERROR(V317/H317,"0")+IFERROR(V318/H318,"0")</f>
        <v>28</v>
      </c>
      <c r="W319" s="307">
        <f>IFERROR(IF(W317="",0,W317),"0")+IFERROR(IF(W318="",0,W318),"0")</f>
        <v>0.21084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120</v>
      </c>
      <c r="V320" s="307">
        <f>IFERROR(SUM(V317:V318),"0")</f>
        <v>122.64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260</v>
      </c>
      <c r="V322" s="306">
        <f>IFERROR(IF(U322="",0,CEILING((U322/$H322),1)*$H322),"")</f>
        <v>265.2</v>
      </c>
      <c r="W322" s="37">
        <f>IFERROR(IF(V322=0,"",ROUNDUP(V322/H322,0)*0.02175),"")</f>
        <v>0.73949999999999994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33.333333333333336</v>
      </c>
      <c r="V326" s="307">
        <f>IFERROR(V322/H322,"0")+IFERROR(V323/H323,"0")+IFERROR(V324/H324,"0")+IFERROR(V325/H325,"0")</f>
        <v>34</v>
      </c>
      <c r="W326" s="307">
        <f>IFERROR(IF(W322="",0,W322),"0")+IFERROR(IF(W323="",0,W323),"0")+IFERROR(IF(W324="",0,W324),"0")+IFERROR(IF(W325="",0,W325),"0")</f>
        <v>0.73949999999999994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260</v>
      </c>
      <c r="V327" s="307">
        <f>IFERROR(SUM(V322:V325),"0")</f>
        <v>265.2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620</v>
      </c>
      <c r="V340" s="306">
        <f t="shared" ref="V340:V352" si="15">IFERROR(IF(U340="",0,CEILING((U340/$H340),1)*$H340),"")</f>
        <v>621.6</v>
      </c>
      <c r="W340" s="37">
        <f>IFERROR(IF(V340=0,"",ROUNDUP(V340/H340,0)*0.00753),"")</f>
        <v>1.1144400000000001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201.25</v>
      </c>
      <c r="V347" s="306">
        <f t="shared" si="15"/>
        <v>201.60000000000002</v>
      </c>
      <c r="W347" s="37">
        <f t="shared" si="16"/>
        <v>0.48192000000000002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78.75</v>
      </c>
      <c r="V351" s="306">
        <f t="shared" si="15"/>
        <v>79.8</v>
      </c>
      <c r="W351" s="37">
        <f t="shared" si="16"/>
        <v>0.19076000000000001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280.95238095238096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282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1.7871200000000003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900</v>
      </c>
      <c r="V354" s="307">
        <f>IFERROR(SUM(V340:V352),"0")</f>
        <v>903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1100</v>
      </c>
      <c r="V383" s="306">
        <f t="shared" ref="V383:V389" si="17">IFERROR(IF(U383="",0,CEILING((U383/$H383),1)*$H383),"")</f>
        <v>1100.4000000000001</v>
      </c>
      <c r="W383" s="37">
        <f>IFERROR(IF(V383=0,"",ROUNDUP(V383/H383,0)*0.00753),"")</f>
        <v>1.9728600000000001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17.5</v>
      </c>
      <c r="V385" s="306">
        <f t="shared" si="17"/>
        <v>18.900000000000002</v>
      </c>
      <c r="W385" s="37">
        <f>IFERROR(IF(V385=0,"",ROUNDUP(V385/H385,0)*0.00502),"")</f>
        <v>4.5179999999999998E-2</v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270.23809523809518</v>
      </c>
      <c r="V390" s="307">
        <f>IFERROR(V383/H383,"0")+IFERROR(V384/H384,"0")+IFERROR(V385/H385,"0")+IFERROR(V386/H386,"0")+IFERROR(V387/H387,"0")+IFERROR(V388/H388,"0")+IFERROR(V389/H389,"0")</f>
        <v>271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2.0180400000000001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1117.5</v>
      </c>
      <c r="V391" s="307">
        <f>IFERROR(SUM(V383:V389),"0")</f>
        <v>1119.3000000000002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320</v>
      </c>
      <c r="V430" s="306">
        <f>IFERROR(IF(U430="",0,CEILING((U430/$H430),1)*$H430),"")</f>
        <v>327.59999999999997</v>
      </c>
      <c r="W430" s="37">
        <f>IFERROR(IF(V430=0,"",ROUNDUP(V430/H430,0)*0.02175),"")</f>
        <v>0.91349999999999998</v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41.025641025641029</v>
      </c>
      <c r="V431" s="307">
        <f>IFERROR(V429/H429,"0")+IFERROR(V430/H430,"0")</f>
        <v>42</v>
      </c>
      <c r="W431" s="307">
        <f>IFERROR(IF(W429="",0,W429),"0")+IFERROR(IF(W430="",0,W430),"0")</f>
        <v>0.91349999999999998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320</v>
      </c>
      <c r="V432" s="307">
        <f>IFERROR(SUM(V429:V430),"0")</f>
        <v>327.59999999999997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75</v>
      </c>
      <c r="V437" s="306">
        <f>IFERROR(IF(U437="",0,CEILING((U437/$H437),1)*$H437),"")</f>
        <v>84</v>
      </c>
      <c r="W437" s="37">
        <f>IFERROR(IF(V437=0,"",ROUNDUP(V437/H437,0)*0.02175),"")</f>
        <v>0.15225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6.25</v>
      </c>
      <c r="V438" s="307">
        <f>IFERROR(V436/H436,"0")+IFERROR(V437/H437,"0")</f>
        <v>7</v>
      </c>
      <c r="W438" s="307">
        <f>IFERROR(IF(W436="",0,W436),"0")+IFERROR(IF(W437="",0,W437),"0")</f>
        <v>0.15225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75</v>
      </c>
      <c r="V439" s="307">
        <f>IFERROR(SUM(V436:V437),"0")</f>
        <v>84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250</v>
      </c>
      <c r="V446" s="306">
        <f>IFERROR(IF(U446="",0,CEILING((U446/$H446),1)*$H446),"")</f>
        <v>254.04</v>
      </c>
      <c r="W446" s="37">
        <f>IFERROR(IF(V446=0,"",ROUNDUP(V446/H446,0)*0.00753),"")</f>
        <v>0.43674000000000002</v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57.077625570776256</v>
      </c>
      <c r="V448" s="307">
        <f>IFERROR(V446/H446,"0")+IFERROR(V447/H447,"0")</f>
        <v>58</v>
      </c>
      <c r="W448" s="307">
        <f>IFERROR(IF(W446="",0,W446),"0")+IFERROR(IF(W447="",0,W447),"0")</f>
        <v>0.43674000000000002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250</v>
      </c>
      <c r="V449" s="307">
        <f>IFERROR(SUM(V446:V447),"0")</f>
        <v>254.04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1700</v>
      </c>
      <c r="V457" s="306">
        <f>IFERROR(IF(U457="",0,CEILING((U457/$H457),1)*$H457),"")</f>
        <v>1700.3999999999999</v>
      </c>
      <c r="W457" s="37">
        <f>IFERROR(IF(V457=0,"",ROUNDUP(V457/H457,0)*0.02175),"")</f>
        <v>4.7414999999999994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217.94871794871796</v>
      </c>
      <c r="V458" s="307">
        <f>IFERROR(V457/H457,"0")</f>
        <v>218</v>
      </c>
      <c r="W458" s="307">
        <f>IFERROR(IF(W457="",0,W457),"0")</f>
        <v>4.7414999999999994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1700</v>
      </c>
      <c r="V459" s="307">
        <f>IFERROR(SUM(V457:V457),"0")</f>
        <v>1700.3999999999999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17398.55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17474.04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18255.663887857452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18336.027999999998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30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30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19005.663887857452</v>
      </c>
      <c r="V463" s="307">
        <f>GrossWeightTotalR+PalletQtyTotalR*25</f>
        <v>19086.027999999998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2132.3423393788689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2145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34.097340000000003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126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836.16000000000008</v>
      </c>
      <c r="F470" s="47">
        <f>IFERROR(V120*1,"0")+IFERROR(V121*1,"0")+IFERROR(V122*1,"0")+IFERROR(V123*1,"0")</f>
        <v>656.1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37.800000000000004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667.8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322.8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10051.200000000001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387.84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903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1119.3000000000002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327.59999999999997</v>
      </c>
      <c r="R470" s="47">
        <f>IFERROR(V436*1,"0")+IFERROR(V437*1,"0")+IFERROR(V441*1,"0")+IFERROR(V442*1,"0")+IFERROR(V446*1,"0")+IFERROR(V447*1,"0")+IFERROR(V451*1,"0")+IFERROR(V452*1,"0")</f>
        <v>338.03999999999996</v>
      </c>
      <c r="S470" s="47">
        <f>IFERROR(V457*1,"0")</f>
        <v>1700.3999999999999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2023-09-28T11:39:19Z</dcterms:modified>
</cp:coreProperties>
</file>