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0" i="1" l="1"/>
  <c r="U459" i="1"/>
  <c r="U461" i="1" s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W422" i="1"/>
  <c r="V422" i="1"/>
  <c r="V421" i="1"/>
  <c r="W421" i="1" s="1"/>
  <c r="V420" i="1"/>
  <c r="V424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V385" i="1"/>
  <c r="W385" i="1" s="1"/>
  <c r="M385" i="1"/>
  <c r="V384" i="1"/>
  <c r="W384" i="1" s="1"/>
  <c r="V383" i="1"/>
  <c r="P468" i="1" s="1"/>
  <c r="M383" i="1"/>
  <c r="V382" i="1"/>
  <c r="W382" i="1" s="1"/>
  <c r="M382" i="1"/>
  <c r="V381" i="1"/>
  <c r="W381" i="1" s="1"/>
  <c r="M381" i="1"/>
  <c r="V379" i="1"/>
  <c r="U379" i="1"/>
  <c r="V378" i="1"/>
  <c r="U378" i="1"/>
  <c r="V377" i="1"/>
  <c r="W377" i="1" s="1"/>
  <c r="M377" i="1"/>
  <c r="W376" i="1"/>
  <c r="W378" i="1" s="1"/>
  <c r="V376" i="1"/>
  <c r="M376" i="1"/>
  <c r="V373" i="1"/>
  <c r="U373" i="1"/>
  <c r="U372" i="1"/>
  <c r="W371" i="1"/>
  <c r="W372" i="1" s="1"/>
  <c r="V371" i="1"/>
  <c r="V372" i="1" s="1"/>
  <c r="U369" i="1"/>
  <c r="U368" i="1"/>
  <c r="V367" i="1"/>
  <c r="W367" i="1" s="1"/>
  <c r="W368" i="1" s="1"/>
  <c r="M367" i="1"/>
  <c r="V366" i="1"/>
  <c r="W366" i="1" s="1"/>
  <c r="M366" i="1"/>
  <c r="W365" i="1"/>
  <c r="V365" i="1"/>
  <c r="M365" i="1"/>
  <c r="V363" i="1"/>
  <c r="U363" i="1"/>
  <c r="V362" i="1"/>
  <c r="U362" i="1"/>
  <c r="W361" i="1"/>
  <c r="W362" i="1" s="1"/>
  <c r="V361" i="1"/>
  <c r="M361" i="1"/>
  <c r="U359" i="1"/>
  <c r="V358" i="1"/>
  <c r="U358" i="1"/>
  <c r="W357" i="1"/>
  <c r="V357" i="1"/>
  <c r="M357" i="1"/>
  <c r="W356" i="1"/>
  <c r="V356" i="1"/>
  <c r="M356" i="1"/>
  <c r="W355" i="1"/>
  <c r="V355" i="1"/>
  <c r="V359" i="1" s="1"/>
  <c r="M355" i="1"/>
  <c r="V354" i="1"/>
  <c r="W354" i="1" s="1"/>
  <c r="M354" i="1"/>
  <c r="U352" i="1"/>
  <c r="U351" i="1"/>
  <c r="V350" i="1"/>
  <c r="W350" i="1" s="1"/>
  <c r="W349" i="1"/>
  <c r="V349" i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W344" i="1"/>
  <c r="V344" i="1"/>
  <c r="M344" i="1"/>
  <c r="V343" i="1"/>
  <c r="W343" i="1" s="1"/>
  <c r="M343" i="1"/>
  <c r="W342" i="1"/>
  <c r="V342" i="1"/>
  <c r="M342" i="1"/>
  <c r="W341" i="1"/>
  <c r="V341" i="1"/>
  <c r="M341" i="1"/>
  <c r="V340" i="1"/>
  <c r="W340" i="1" s="1"/>
  <c r="M340" i="1"/>
  <c r="V339" i="1"/>
  <c r="W339" i="1" s="1"/>
  <c r="M339" i="1"/>
  <c r="W338" i="1"/>
  <c r="V338" i="1"/>
  <c r="M338" i="1"/>
  <c r="V336" i="1"/>
  <c r="U336" i="1"/>
  <c r="V335" i="1"/>
  <c r="U335" i="1"/>
  <c r="W334" i="1"/>
  <c r="V334" i="1"/>
  <c r="M334" i="1"/>
  <c r="W333" i="1"/>
  <c r="W335" i="1" s="1"/>
  <c r="V333" i="1"/>
  <c r="M333" i="1"/>
  <c r="V329" i="1"/>
  <c r="U329" i="1"/>
  <c r="U328" i="1"/>
  <c r="W327" i="1"/>
  <c r="W328" i="1" s="1"/>
  <c r="V327" i="1"/>
  <c r="V328" i="1" s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W320" i="1"/>
  <c r="V320" i="1"/>
  <c r="M320" i="1"/>
  <c r="V318" i="1"/>
  <c r="U318" i="1"/>
  <c r="V317" i="1"/>
  <c r="U317" i="1"/>
  <c r="W316" i="1"/>
  <c r="V316" i="1"/>
  <c r="M316" i="1"/>
  <c r="W315" i="1"/>
  <c r="W317" i="1" s="1"/>
  <c r="V315" i="1"/>
  <c r="M315" i="1"/>
  <c r="U313" i="1"/>
  <c r="U312" i="1"/>
  <c r="W311" i="1"/>
  <c r="V311" i="1"/>
  <c r="M311" i="1"/>
  <c r="W310" i="1"/>
  <c r="V310" i="1"/>
  <c r="M310" i="1"/>
  <c r="V309" i="1"/>
  <c r="W309" i="1" s="1"/>
  <c r="M309" i="1"/>
  <c r="W308" i="1"/>
  <c r="V308" i="1"/>
  <c r="M308" i="1"/>
  <c r="V305" i="1"/>
  <c r="U305" i="1"/>
  <c r="V304" i="1"/>
  <c r="U304" i="1"/>
  <c r="W303" i="1"/>
  <c r="W304" i="1" s="1"/>
  <c r="V303" i="1"/>
  <c r="M303" i="1"/>
  <c r="V301" i="1"/>
  <c r="U301" i="1"/>
  <c r="V300" i="1"/>
  <c r="U300" i="1"/>
  <c r="W299" i="1"/>
  <c r="W300" i="1" s="1"/>
  <c r="V299" i="1"/>
  <c r="M299" i="1"/>
  <c r="V297" i="1"/>
  <c r="U297" i="1"/>
  <c r="V296" i="1"/>
  <c r="U296" i="1"/>
  <c r="W295" i="1"/>
  <c r="V295" i="1"/>
  <c r="M295" i="1"/>
  <c r="W294" i="1"/>
  <c r="W296" i="1" s="1"/>
  <c r="V294" i="1"/>
  <c r="M294" i="1"/>
  <c r="U292" i="1"/>
  <c r="U291" i="1"/>
  <c r="W290" i="1"/>
  <c r="V290" i="1"/>
  <c r="M290" i="1"/>
  <c r="V289" i="1"/>
  <c r="W289" i="1" s="1"/>
  <c r="M289" i="1"/>
  <c r="V288" i="1"/>
  <c r="W288" i="1" s="1"/>
  <c r="W287" i="1"/>
  <c r="V287" i="1"/>
  <c r="M287" i="1"/>
  <c r="W286" i="1"/>
  <c r="V286" i="1"/>
  <c r="M286" i="1"/>
  <c r="V285" i="1"/>
  <c r="W285" i="1" s="1"/>
  <c r="M285" i="1"/>
  <c r="W284" i="1"/>
  <c r="V284" i="1"/>
  <c r="M284" i="1"/>
  <c r="W283" i="1"/>
  <c r="V283" i="1"/>
  <c r="M283" i="1"/>
  <c r="V279" i="1"/>
  <c r="U279" i="1"/>
  <c r="U278" i="1"/>
  <c r="W277" i="1"/>
  <c r="W278" i="1" s="1"/>
  <c r="V277" i="1"/>
  <c r="V278" i="1" s="1"/>
  <c r="M277" i="1"/>
  <c r="V275" i="1"/>
  <c r="U275" i="1"/>
  <c r="U274" i="1"/>
  <c r="W273" i="1"/>
  <c r="W274" i="1" s="1"/>
  <c r="V273" i="1"/>
  <c r="V274" i="1" s="1"/>
  <c r="M273" i="1"/>
  <c r="U271" i="1"/>
  <c r="U270" i="1"/>
  <c r="W269" i="1"/>
  <c r="V269" i="1"/>
  <c r="M269" i="1"/>
  <c r="V268" i="1"/>
  <c r="V271" i="1" s="1"/>
  <c r="M268" i="1"/>
  <c r="V267" i="1"/>
  <c r="M267" i="1"/>
  <c r="U265" i="1"/>
  <c r="U264" i="1"/>
  <c r="V263" i="1"/>
  <c r="M263" i="1"/>
  <c r="U260" i="1"/>
  <c r="V259" i="1"/>
  <c r="U259" i="1"/>
  <c r="V258" i="1"/>
  <c r="M258" i="1"/>
  <c r="W257" i="1"/>
  <c r="V257" i="1"/>
  <c r="M257" i="1"/>
  <c r="U255" i="1"/>
  <c r="U254" i="1"/>
  <c r="W253" i="1"/>
  <c r="V253" i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V254" i="1" s="1"/>
  <c r="M248" i="1"/>
  <c r="V247" i="1"/>
  <c r="M247" i="1"/>
  <c r="U244" i="1"/>
  <c r="U243" i="1"/>
  <c r="V242" i="1"/>
  <c r="W242" i="1" s="1"/>
  <c r="M242" i="1"/>
  <c r="W241" i="1"/>
  <c r="V241" i="1"/>
  <c r="M241" i="1"/>
  <c r="W240" i="1"/>
  <c r="W243" i="1" s="1"/>
  <c r="V240" i="1"/>
  <c r="M240" i="1"/>
  <c r="U238" i="1"/>
  <c r="U237" i="1"/>
  <c r="W236" i="1"/>
  <c r="V236" i="1"/>
  <c r="M236" i="1"/>
  <c r="V235" i="1"/>
  <c r="V238" i="1" s="1"/>
  <c r="W234" i="1"/>
  <c r="V234" i="1"/>
  <c r="U232" i="1"/>
  <c r="U231" i="1"/>
  <c r="W230" i="1"/>
  <c r="V230" i="1"/>
  <c r="M230" i="1"/>
  <c r="W229" i="1"/>
  <c r="V229" i="1"/>
  <c r="M229" i="1"/>
  <c r="V228" i="1"/>
  <c r="W228" i="1" s="1"/>
  <c r="M228" i="1"/>
  <c r="W227" i="1"/>
  <c r="V227" i="1"/>
  <c r="M227" i="1"/>
  <c r="U225" i="1"/>
  <c r="U224" i="1"/>
  <c r="W223" i="1"/>
  <c r="V223" i="1"/>
  <c r="M223" i="1"/>
  <c r="W222" i="1"/>
  <c r="V222" i="1"/>
  <c r="M222" i="1"/>
  <c r="V221" i="1"/>
  <c r="V225" i="1" s="1"/>
  <c r="M221" i="1"/>
  <c r="V220" i="1"/>
  <c r="W220" i="1" s="1"/>
  <c r="M220" i="1"/>
  <c r="W219" i="1"/>
  <c r="V219" i="1"/>
  <c r="M219" i="1"/>
  <c r="W218" i="1"/>
  <c r="V218" i="1"/>
  <c r="M218" i="1"/>
  <c r="U216" i="1"/>
  <c r="U215" i="1"/>
  <c r="W214" i="1"/>
  <c r="V214" i="1"/>
  <c r="M214" i="1"/>
  <c r="W213" i="1"/>
  <c r="V213" i="1"/>
  <c r="V216" i="1" s="1"/>
  <c r="M213" i="1"/>
  <c r="V212" i="1"/>
  <c r="W212" i="1" s="1"/>
  <c r="M212" i="1"/>
  <c r="W211" i="1"/>
  <c r="V211" i="1"/>
  <c r="M211" i="1"/>
  <c r="V209" i="1"/>
  <c r="U209" i="1"/>
  <c r="V208" i="1"/>
  <c r="U208" i="1"/>
  <c r="W207" i="1"/>
  <c r="W208" i="1" s="1"/>
  <c r="V207" i="1"/>
  <c r="M207" i="1"/>
  <c r="U205" i="1"/>
  <c r="U204" i="1"/>
  <c r="W203" i="1"/>
  <c r="V203" i="1"/>
  <c r="M203" i="1"/>
  <c r="W202" i="1"/>
  <c r="V202" i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V193" i="1"/>
  <c r="V204" i="1" s="1"/>
  <c r="M193" i="1"/>
  <c r="V192" i="1"/>
  <c r="W192" i="1" s="1"/>
  <c r="M192" i="1"/>
  <c r="W191" i="1"/>
  <c r="V191" i="1"/>
  <c r="M191" i="1"/>
  <c r="W190" i="1"/>
  <c r="V190" i="1"/>
  <c r="M190" i="1"/>
  <c r="W189" i="1"/>
  <c r="V189" i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V180" i="1" s="1"/>
  <c r="M164" i="1"/>
  <c r="W163" i="1"/>
  <c r="V163" i="1"/>
  <c r="M163" i="1"/>
  <c r="U161" i="1"/>
  <c r="V160" i="1"/>
  <c r="U160" i="1"/>
  <c r="W159" i="1"/>
  <c r="V159" i="1"/>
  <c r="M159" i="1"/>
  <c r="W158" i="1"/>
  <c r="V158" i="1"/>
  <c r="M158" i="1"/>
  <c r="W157" i="1"/>
  <c r="V157" i="1"/>
  <c r="V161" i="1" s="1"/>
  <c r="M157" i="1"/>
  <c r="V156" i="1"/>
  <c r="W156" i="1" s="1"/>
  <c r="M156" i="1"/>
  <c r="V154" i="1"/>
  <c r="U154" i="1"/>
  <c r="V153" i="1"/>
  <c r="U153" i="1"/>
  <c r="V152" i="1"/>
  <c r="W152" i="1" s="1"/>
  <c r="M152" i="1"/>
  <c r="W151" i="1"/>
  <c r="W153" i="1" s="1"/>
  <c r="V151" i="1"/>
  <c r="U149" i="1"/>
  <c r="W148" i="1"/>
  <c r="U148" i="1"/>
  <c r="W147" i="1"/>
  <c r="V147" i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W136" i="1" s="1"/>
  <c r="M136" i="1"/>
  <c r="W135" i="1"/>
  <c r="V135" i="1"/>
  <c r="M135" i="1"/>
  <c r="V134" i="1"/>
  <c r="V143" i="1" s="1"/>
  <c r="M134" i="1"/>
  <c r="U131" i="1"/>
  <c r="U130" i="1"/>
  <c r="W129" i="1"/>
  <c r="V129" i="1"/>
  <c r="M129" i="1"/>
  <c r="W128" i="1"/>
  <c r="V128" i="1"/>
  <c r="M128" i="1"/>
  <c r="V127" i="1"/>
  <c r="M127" i="1"/>
  <c r="U123" i="1"/>
  <c r="U122" i="1"/>
  <c r="V121" i="1"/>
  <c r="W121" i="1" s="1"/>
  <c r="M121" i="1"/>
  <c r="W120" i="1"/>
  <c r="V120" i="1"/>
  <c r="M120" i="1"/>
  <c r="W119" i="1"/>
  <c r="V119" i="1"/>
  <c r="M119" i="1"/>
  <c r="V118" i="1"/>
  <c r="F468" i="1" s="1"/>
  <c r="M118" i="1"/>
  <c r="U115" i="1"/>
  <c r="U114" i="1"/>
  <c r="V113" i="1"/>
  <c r="W113" i="1" s="1"/>
  <c r="W112" i="1"/>
  <c r="V112" i="1"/>
  <c r="M112" i="1"/>
  <c r="W111" i="1"/>
  <c r="W114" i="1" s="1"/>
  <c r="V111" i="1"/>
  <c r="V114" i="1" s="1"/>
  <c r="W110" i="1"/>
  <c r="V110" i="1"/>
  <c r="M110" i="1"/>
  <c r="W109" i="1"/>
  <c r="V109" i="1"/>
  <c r="V115" i="1" s="1"/>
  <c r="M109" i="1"/>
  <c r="U107" i="1"/>
  <c r="U106" i="1"/>
  <c r="W105" i="1"/>
  <c r="V105" i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W97" i="1"/>
  <c r="W106" i="1" s="1"/>
  <c r="V97" i="1"/>
  <c r="V106" i="1" s="1"/>
  <c r="U95" i="1"/>
  <c r="U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W89" i="1" s="1"/>
  <c r="M89" i="1"/>
  <c r="W88" i="1"/>
  <c r="V88" i="1"/>
  <c r="M88" i="1"/>
  <c r="W87" i="1"/>
  <c r="V87" i="1"/>
  <c r="M87" i="1"/>
  <c r="W86" i="1"/>
  <c r="V86" i="1"/>
  <c r="M86" i="1"/>
  <c r="V85" i="1"/>
  <c r="V94" i="1" s="1"/>
  <c r="M85" i="1"/>
  <c r="U83" i="1"/>
  <c r="U82" i="1"/>
  <c r="V81" i="1"/>
  <c r="W81" i="1" s="1"/>
  <c r="M81" i="1"/>
  <c r="W80" i="1"/>
  <c r="V80" i="1"/>
  <c r="M80" i="1"/>
  <c r="W79" i="1"/>
  <c r="V79" i="1"/>
  <c r="V78" i="1"/>
  <c r="W78" i="1" s="1"/>
  <c r="W77" i="1"/>
  <c r="V77" i="1"/>
  <c r="M77" i="1"/>
  <c r="W76" i="1"/>
  <c r="V76" i="1"/>
  <c r="V82" i="1" s="1"/>
  <c r="U74" i="1"/>
  <c r="U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V73" i="1" s="1"/>
  <c r="M60" i="1"/>
  <c r="W59" i="1"/>
  <c r="V59" i="1"/>
  <c r="U56" i="1"/>
  <c r="U55" i="1"/>
  <c r="W54" i="1"/>
  <c r="V54" i="1"/>
  <c r="V53" i="1"/>
  <c r="D468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68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58" i="1" s="1"/>
  <c r="U23" i="1"/>
  <c r="V22" i="1"/>
  <c r="M22" i="1"/>
  <c r="H10" i="1"/>
  <c r="A9" i="1"/>
  <c r="J9" i="1" s="1"/>
  <c r="D7" i="1"/>
  <c r="N6" i="1"/>
  <c r="M2" i="1"/>
  <c r="W82" i="1" l="1"/>
  <c r="W351" i="1"/>
  <c r="B468" i="1"/>
  <c r="V459" i="1"/>
  <c r="V107" i="1"/>
  <c r="G468" i="1"/>
  <c r="V130" i="1"/>
  <c r="W127" i="1"/>
  <c r="W130" i="1" s="1"/>
  <c r="V265" i="1"/>
  <c r="W263" i="1"/>
  <c r="W264" i="1" s="1"/>
  <c r="F9" i="1"/>
  <c r="F10" i="1"/>
  <c r="W22" i="1"/>
  <c r="W23" i="1" s="1"/>
  <c r="W26" i="1"/>
  <c r="W32" i="1" s="1"/>
  <c r="V33" i="1"/>
  <c r="W53" i="1"/>
  <c r="W55" i="1" s="1"/>
  <c r="E468" i="1"/>
  <c r="W60" i="1"/>
  <c r="W73" i="1" s="1"/>
  <c r="W85" i="1"/>
  <c r="W94" i="1" s="1"/>
  <c r="W118" i="1"/>
  <c r="W122" i="1" s="1"/>
  <c r="W134" i="1"/>
  <c r="W142" i="1" s="1"/>
  <c r="W160" i="1"/>
  <c r="V185" i="1"/>
  <c r="V186" i="1"/>
  <c r="W183" i="1"/>
  <c r="W185" i="1" s="1"/>
  <c r="J468" i="1"/>
  <c r="W193" i="1"/>
  <c r="V205" i="1"/>
  <c r="W221" i="1"/>
  <c r="W224" i="1" s="1"/>
  <c r="V224" i="1"/>
  <c r="V231" i="1"/>
  <c r="V232" i="1"/>
  <c r="W235" i="1"/>
  <c r="V244" i="1"/>
  <c r="V243" i="1"/>
  <c r="K468" i="1"/>
  <c r="W247" i="1"/>
  <c r="W254" i="1" s="1"/>
  <c r="V255" i="1"/>
  <c r="W268" i="1"/>
  <c r="M468" i="1"/>
  <c r="N468" i="1"/>
  <c r="V313" i="1"/>
  <c r="V324" i="1"/>
  <c r="V325" i="1"/>
  <c r="O468" i="1"/>
  <c r="V351" i="1"/>
  <c r="W358" i="1"/>
  <c r="W383" i="1"/>
  <c r="V389" i="1"/>
  <c r="Q468" i="1"/>
  <c r="V411" i="1"/>
  <c r="W420" i="1"/>
  <c r="V425" i="1"/>
  <c r="W446" i="1"/>
  <c r="V452" i="1"/>
  <c r="V451" i="1"/>
  <c r="S468" i="1"/>
  <c r="V457" i="1"/>
  <c r="W455" i="1"/>
  <c r="W456" i="1" s="1"/>
  <c r="H468" i="1"/>
  <c r="A10" i="1"/>
  <c r="V56" i="1"/>
  <c r="H9" i="1"/>
  <c r="U462" i="1"/>
  <c r="V24" i="1"/>
  <c r="V74" i="1"/>
  <c r="V83" i="1"/>
  <c r="V95" i="1"/>
  <c r="V123" i="1"/>
  <c r="V131" i="1"/>
  <c r="V142" i="1"/>
  <c r="I468" i="1"/>
  <c r="V148" i="1"/>
  <c r="V149" i="1"/>
  <c r="W204" i="1"/>
  <c r="V215" i="1"/>
  <c r="W231" i="1"/>
  <c r="V237" i="1"/>
  <c r="V260" i="1"/>
  <c r="W258" i="1"/>
  <c r="W259" i="1" s="1"/>
  <c r="V264" i="1"/>
  <c r="V270" i="1"/>
  <c r="W267" i="1"/>
  <c r="W270" i="1" s="1"/>
  <c r="W291" i="1"/>
  <c r="W312" i="1"/>
  <c r="W324" i="1"/>
  <c r="W410" i="1"/>
  <c r="V442" i="1"/>
  <c r="V460" i="1"/>
  <c r="L468" i="1"/>
  <c r="W388" i="1"/>
  <c r="W424" i="1"/>
  <c r="V23" i="1"/>
  <c r="V122" i="1"/>
  <c r="V181" i="1"/>
  <c r="W164" i="1"/>
  <c r="W180" i="1" s="1"/>
  <c r="W215" i="1"/>
  <c r="W237" i="1"/>
  <c r="V292" i="1"/>
  <c r="V352" i="1"/>
  <c r="V368" i="1"/>
  <c r="R468" i="1"/>
  <c r="V436" i="1"/>
  <c r="V437" i="1"/>
  <c r="W434" i="1"/>
  <c r="W436" i="1" s="1"/>
  <c r="V291" i="1"/>
  <c r="V312" i="1"/>
  <c r="V369" i="1"/>
  <c r="V388" i="1"/>
  <c r="V410" i="1"/>
  <c r="W427" i="1"/>
  <c r="W429" i="1" s="1"/>
  <c r="W449" i="1"/>
  <c r="W451" i="1" s="1"/>
  <c r="V462" i="1" l="1"/>
  <c r="V458" i="1"/>
  <c r="W463" i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<sst xmlns="http://schemas.openxmlformats.org/spreadsheetml/2006/main" count="1654" uniqueCount="625">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</sst>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45204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0.625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450</v>
      </c>
      <c r="V53" s="304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100</v>
      </c>
      <c r="V55" s="305">
        <f>IFERROR(V52/H52,"0")+IFERROR(V53/H53,"0")+IFERROR(V54/H54,"0")</f>
        <v>100</v>
      </c>
      <c r="W55" s="305">
        <f>IFERROR(IF(W52="",0,W52),"0")+IFERROR(IF(W53="",0,W53),"0")+IFERROR(IF(W54="",0,W54),"0")</f>
        <v>0.93699999999999994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450</v>
      </c>
      <c r="V56" s="305">
        <f>IFERROR(SUM(V52:V54),"0")</f>
        <v>450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45</v>
      </c>
      <c r="V69" s="304">
        <f t="shared" si="2"/>
        <v>45</v>
      </c>
      <c r="W69" s="37">
        <f t="shared" si="3"/>
        <v>9.3700000000000006E-2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9.3700000000000006E-2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45</v>
      </c>
      <c r="V74" s="305">
        <f>IFERROR(SUM(V59:V72),"0")</f>
        <v>45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50</v>
      </c>
      <c r="V85" s="304">
        <f t="shared" ref="V85:V93" si="5">IFERROR(IF(U85="",0,CEILING((U85/$H85),1)*$H85),"")</f>
        <v>54</v>
      </c>
      <c r="W85" s="37">
        <f>IFERROR(IF(V85=0,"",ROUNDUP(V85/H85,0)*0.02175),"")</f>
        <v>0.1305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150</v>
      </c>
      <c r="V89" s="304">
        <f t="shared" si="5"/>
        <v>153</v>
      </c>
      <c r="W89" s="37">
        <f>IFERROR(IF(V89=0,"",ROUNDUP(V89/H89,0)*0.02175),"")</f>
        <v>0.36974999999999997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22.222222222222221</v>
      </c>
      <c r="V94" s="305">
        <f>IFERROR(V85/H85,"0")+IFERROR(V86/H86,"0")+IFERROR(V87/H87,"0")+IFERROR(V88/H88,"0")+IFERROR(V89/H89,"0")+IFERROR(V90/H90,"0")+IFERROR(V91/H91,"0")+IFERROR(V92/H92,"0")+IFERROR(V93/H93,"0")</f>
        <v>23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0.50024999999999997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200</v>
      </c>
      <c r="V95" s="305">
        <f>IFERROR(SUM(V85:V93),"0")</f>
        <v>207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7000</v>
      </c>
      <c r="V218" s="304">
        <f t="shared" ref="V218:V223" si="12">IFERROR(IF(U218="",0,CEILING((U218/$H218),1)*$H218),"")</f>
        <v>7006.5</v>
      </c>
      <c r="W218" s="37">
        <f>IFERROR(IF(V218=0,"",ROUNDUP(V218/H218,0)*0.02175),"")</f>
        <v>18.813749999999999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864.19753086419757</v>
      </c>
      <c r="V224" s="305">
        <f>IFERROR(V218/H218,"0")+IFERROR(V219/H219,"0")+IFERROR(V220/H220,"0")+IFERROR(V221/H221,"0")+IFERROR(V222/H222,"0")+IFERROR(V223/H223,"0")</f>
        <v>865</v>
      </c>
      <c r="W224" s="305">
        <f>IFERROR(IF(W218="",0,W218),"0")+IFERROR(IF(W219="",0,W219),"0")+IFERROR(IF(W220="",0,W220),"0")+IFERROR(IF(W221="",0,W221),"0")+IFERROR(IF(W222="",0,W222),"0")+IFERROR(IF(W223="",0,W223),"0")</f>
        <v>18.813749999999999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7000</v>
      </c>
      <c r="V225" s="305">
        <f>IFERROR(SUM(V218:V223),"0")</f>
        <v>7006.5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2.5499999999999998</v>
      </c>
      <c r="V236" s="304">
        <f>IFERROR(IF(U236="",0,CEILING((U236/$H236),1)*$H236),"")</f>
        <v>2.5499999999999998</v>
      </c>
      <c r="W236" s="37">
        <f>IFERROR(IF(V236=0,"",ROUNDUP(V236/H236,0)*0.00753),"")</f>
        <v>7.5300000000000002E-3</v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1</v>
      </c>
      <c r="V237" s="305">
        <f>IFERROR(V234/H234,"0")+IFERROR(V235/H235,"0")+IFERROR(V236/H236,"0")</f>
        <v>1</v>
      </c>
      <c r="W237" s="305">
        <f>IFERROR(IF(W234="",0,W234),"0")+IFERROR(IF(W235="",0,W235),"0")+IFERROR(IF(W236="",0,W236),"0")</f>
        <v>7.5300000000000002E-3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2.5499999999999998</v>
      </c>
      <c r="V238" s="305">
        <f>IFERROR(SUM(V234:V236),"0")</f>
        <v>2.5499999999999998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150</v>
      </c>
      <c r="V247" s="304">
        <f t="shared" ref="V247:V253" si="13">IFERROR(IF(U247="",0,CEILING((U247/$H247),1)*$H247),"")</f>
        <v>151.20000000000002</v>
      </c>
      <c r="W247" s="37">
        <f>IFERROR(IF(V247=0,"",ROUNDUP(V247/H247,0)*0.02175),"")</f>
        <v>0.30449999999999999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30</v>
      </c>
      <c r="V253" s="304">
        <f t="shared" si="13"/>
        <v>30</v>
      </c>
      <c r="W253" s="37">
        <f>IFERROR(IF(V253=0,"",ROUNDUP(V253/H253,0)*0.00937),"")</f>
        <v>5.6219999999999999E-2</v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19.888888888888886</v>
      </c>
      <c r="V254" s="305">
        <f>IFERROR(V247/H247,"0")+IFERROR(V248/H248,"0")+IFERROR(V249/H249,"0")+IFERROR(V250/H250,"0")+IFERROR(V251/H251,"0")+IFERROR(V252/H252,"0")+IFERROR(V253/H253,"0")</f>
        <v>20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0.36071999999999999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180</v>
      </c>
      <c r="V255" s="305">
        <f>IFERROR(SUM(V247:V253),"0")</f>
        <v>181.20000000000002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0</v>
      </c>
      <c r="V291" s="305">
        <f>IFERROR(V283/H283,"0")+IFERROR(V284/H284,"0")+IFERROR(V285/H285,"0")+IFERROR(V286/H286,"0")+IFERROR(V287/H287,"0")+IFERROR(V288/H288,"0")+IFERROR(V289/H289,"0")+IFERROR(V290/H290,"0")</f>
        <v>0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0</v>
      </c>
      <c r="V292" s="305">
        <f>IFERROR(SUM(V283:V290),"0")</f>
        <v>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1200</v>
      </c>
      <c r="V294" s="304">
        <f>IFERROR(IF(U294="",0,CEILING((U294/$H294),1)*$H294),"")</f>
        <v>1200</v>
      </c>
      <c r="W294" s="37">
        <f>IFERROR(IF(V294=0,"",ROUNDUP(V294/H294,0)*0.02175),"")</f>
        <v>1.7399999999999998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80</v>
      </c>
      <c r="V296" s="305">
        <f>IFERROR(V294/H294,"0")+IFERROR(V295/H295,"0")</f>
        <v>80</v>
      </c>
      <c r="W296" s="305">
        <f>IFERROR(IF(W294="",0,W294),"0")+IFERROR(IF(W295="",0,W295),"0")</f>
        <v>1.7399999999999998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1200</v>
      </c>
      <c r="V297" s="305">
        <f>IFERROR(SUM(V294:V295),"0")</f>
        <v>1200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50</v>
      </c>
      <c r="V303" s="304">
        <f>IFERROR(IF(U303="",0,CEILING((U303/$H303),1)*$H303),"")</f>
        <v>54.6</v>
      </c>
      <c r="W303" s="37">
        <f>IFERROR(IF(V303=0,"",ROUNDUP(V303/H303,0)*0.02175),"")</f>
        <v>0.15225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6.4102564102564106</v>
      </c>
      <c r="V304" s="305">
        <f>IFERROR(V303/H303,"0")</f>
        <v>7</v>
      </c>
      <c r="W304" s="305">
        <f>IFERROR(IF(W303="",0,W303),"0")</f>
        <v>0.15225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50</v>
      </c>
      <c r="V305" s="305">
        <f>IFERROR(SUM(V303:V303),"0")</f>
        <v>54.6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100</v>
      </c>
      <c r="V320" s="304">
        <f>IFERROR(IF(U320="",0,CEILING((U320/$H320),1)*$H320),"")</f>
        <v>101.39999999999999</v>
      </c>
      <c r="W320" s="37">
        <f>IFERROR(IF(V320=0,"",ROUNDUP(V320/H320,0)*0.02175),"")</f>
        <v>0.28275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12.820512820512821</v>
      </c>
      <c r="V324" s="305">
        <f>IFERROR(V320/H320,"0")+IFERROR(V321/H321,"0")+IFERROR(V322/H322,"0")+IFERROR(V323/H323,"0")</f>
        <v>13</v>
      </c>
      <c r="W324" s="305">
        <f>IFERROR(IF(W320="",0,W320),"0")+IFERROR(IF(W321="",0,W321),"0")+IFERROR(IF(W322="",0,W322),"0")+IFERROR(IF(W323="",0,W323),"0")</f>
        <v>0.28275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100</v>
      </c>
      <c r="V325" s="305">
        <f>IFERROR(SUM(V320:V323),"0")</f>
        <v>101.39999999999999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50</v>
      </c>
      <c r="V339" s="304">
        <f t="shared" si="15"/>
        <v>50.400000000000006</v>
      </c>
      <c r="W339" s="37">
        <f>IFERROR(IF(V339=0,"",ROUNDUP(V339/H339,0)*0.00753),"")</f>
        <v>9.0359999999999996E-2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50</v>
      </c>
      <c r="V340" s="304">
        <f t="shared" si="15"/>
        <v>50.400000000000006</v>
      </c>
      <c r="W340" s="37">
        <f>IFERROR(IF(V340=0,"",ROUNDUP(V340/H340,0)*0.00753),"")</f>
        <v>9.0359999999999996E-2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23.80952380952381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24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0.18071999999999999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100</v>
      </c>
      <c r="V352" s="305">
        <f>IFERROR(SUM(V338:V350),"0")</f>
        <v>100.80000000000001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60</v>
      </c>
      <c r="V402" s="304">
        <f t="shared" si="18"/>
        <v>63.36</v>
      </c>
      <c r="W402" s="37">
        <f>IFERROR(IF(V402=0,"",ROUNDUP(V402/H402,0)*0.01196),"")</f>
        <v>0.14352000000000001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11.363636363636363</v>
      </c>
      <c r="V410" s="305">
        <f>IFERROR(V401/H401,"0")+IFERROR(V402/H402,"0")+IFERROR(V403/H403,"0")+IFERROR(V404/H404,"0")+IFERROR(V405/H405,"0")+IFERROR(V406/H406,"0")+IFERROR(V407/H407,"0")+IFERROR(V408/H408,"0")+IFERROR(V409/H409,"0")</f>
        <v>12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0.14352000000000001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60</v>
      </c>
      <c r="V411" s="305">
        <f>IFERROR(SUM(V401:V409),"0")</f>
        <v>63.36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150</v>
      </c>
      <c r="V413" s="304">
        <f>IFERROR(IF(U413="",0,CEILING((U413/$H413),1)*$H413),"")</f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28.409090909090907</v>
      </c>
      <c r="V415" s="305">
        <f>IFERROR(V413/H413,"0")+IFERROR(V414/H414,"0")</f>
        <v>29</v>
      </c>
      <c r="W415" s="305">
        <f>IFERROR(IF(W413="",0,W413),"0")+IFERROR(IF(W414="",0,W414),"0")</f>
        <v>0.34683999999999998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150</v>
      </c>
      <c r="V416" s="305">
        <f>IFERROR(SUM(V413:V414),"0")</f>
        <v>153.12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500</v>
      </c>
      <c r="V439" s="304">
        <f>IFERROR(IF(U439="",0,CEILING((U439/$H439),1)*$H439),"")</f>
        <v>507.6</v>
      </c>
      <c r="W439" s="37">
        <f>IFERROR(IF(V439=0,"",ROUNDUP(V439/H439,0)*0.02175),"")</f>
        <v>1.0222499999999999</v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46.296296296296291</v>
      </c>
      <c r="V441" s="305">
        <f>IFERROR(V439/H439,"0")+IFERROR(V440/H440,"0")</f>
        <v>47</v>
      </c>
      <c r="W441" s="305">
        <f>IFERROR(IF(W439="",0,W439),"0")+IFERROR(IF(W440="",0,W440),"0")</f>
        <v>1.0222499999999999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500</v>
      </c>
      <c r="V442" s="305">
        <f>IFERROR(SUM(V439:V440),"0")</f>
        <v>507.6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200</v>
      </c>
      <c r="V444" s="304">
        <f>IFERROR(IF(U444="",0,CEILING((U444/$H444),1)*$H444),"")</f>
        <v>201.48</v>
      </c>
      <c r="W444" s="37">
        <f>IFERROR(IF(V444=0,"",ROUNDUP(V444/H444,0)*0.00753),"")</f>
        <v>0.34638000000000002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1500</v>
      </c>
      <c r="V445" s="304">
        <f>IFERROR(IF(U445="",0,CEILING((U445/$H445),1)*$H445),"")</f>
        <v>1502.34</v>
      </c>
      <c r="W445" s="37">
        <f>IFERROR(IF(V445=0,"",ROUNDUP(V445/H445,0)*0.00753),"")</f>
        <v>2.5827900000000001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388.1278538812785</v>
      </c>
      <c r="V446" s="305">
        <f>IFERROR(V444/H444,"0")+IFERROR(V445/H445,"0")</f>
        <v>389</v>
      </c>
      <c r="W446" s="305">
        <f>IFERROR(IF(W444="",0,W444),"0")+IFERROR(IF(W445="",0,W445),"0")</f>
        <v>2.9291700000000001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1700</v>
      </c>
      <c r="V447" s="305">
        <f>IFERROR(SUM(V444:V445),"0")</f>
        <v>1703.82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100</v>
      </c>
      <c r="V455" s="304">
        <f>IFERROR(IF(U455="",0,CEILING((U455/$H455),1)*$H455),"")</f>
        <v>101.39999999999999</v>
      </c>
      <c r="W455" s="37">
        <f>IFERROR(IF(V455=0,"",ROUNDUP(V455/H455,0)*0.02175),"")</f>
        <v>0.28275</v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12.820512820512821</v>
      </c>
      <c r="V456" s="305">
        <f>IFERROR(V455/H455,"0")</f>
        <v>13</v>
      </c>
      <c r="W456" s="305">
        <f>IFERROR(IF(W455="",0,W455),"0")</f>
        <v>0.28275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100</v>
      </c>
      <c r="V457" s="305">
        <f>IFERROR(SUM(V455:V455),"0")</f>
        <v>101.39999999999999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11837.55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11878.35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12567.555648491538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12610.932000000001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24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24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13167.555648491538</v>
      </c>
      <c r="V461" s="305">
        <f>GrossWeightTotalR+PalletQtyTotalR*25</f>
        <v>13210.932000000001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1627.3663252864169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1633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27.793199999999995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450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252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7009.05</v>
      </c>
      <c r="K468" s="47">
        <f>IFERROR(V247*1,"0")+IFERROR(V248*1,"0")+IFERROR(V249*1,"0")+IFERROR(V250*1,"0")+IFERROR(V251*1,"0")+IFERROR(V252*1,"0")+IFERROR(V253*1,"0")+IFERROR(V257*1,"0")+IFERROR(V258*1,"0")</f>
        <v>181.20000000000002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1254.5999999999999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101.39999999999999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100.80000000000001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216.48000000000002</v>
      </c>
      <c r="R468" s="47">
        <f>IFERROR(V434*1,"0")+IFERROR(V435*1,"0")+IFERROR(V439*1,"0")+IFERROR(V440*1,"0")+IFERROR(V444*1,"0")+IFERROR(V445*1,"0")+IFERROR(V449*1,"0")+IFERROR(V450*1,"0")</f>
        <v>2211.42</v>
      </c>
      <c r="S468" s="47">
        <f>IFERROR(V455*1,"0")</f>
        <v>101.39999999999999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2023-10-03T10:22:49Z</dcterms:modified>
</cp:coreProperties>
</file>