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M455" i="1"/>
  <c r="U452" i="1"/>
  <c r="V451" i="1"/>
  <c r="U451" i="1"/>
  <c r="V450" i="1"/>
  <c r="W450" i="1" s="1"/>
  <c r="M450" i="1"/>
  <c r="V449" i="1"/>
  <c r="V452" i="1" s="1"/>
  <c r="M449" i="1"/>
  <c r="V447" i="1"/>
  <c r="U447" i="1"/>
  <c r="V446" i="1"/>
  <c r="U446" i="1"/>
  <c r="V445" i="1"/>
  <c r="W445" i="1" s="1"/>
  <c r="M445" i="1"/>
  <c r="W444" i="1"/>
  <c r="V444" i="1"/>
  <c r="M444" i="1"/>
  <c r="U442" i="1"/>
  <c r="U441" i="1"/>
  <c r="W440" i="1"/>
  <c r="V440" i="1"/>
  <c r="M440" i="1"/>
  <c r="W439" i="1"/>
  <c r="W441" i="1" s="1"/>
  <c r="V439" i="1"/>
  <c r="V441" i="1" s="1"/>
  <c r="M439" i="1"/>
  <c r="U437" i="1"/>
  <c r="U436" i="1"/>
  <c r="V435" i="1"/>
  <c r="W435" i="1" s="1"/>
  <c r="M435" i="1"/>
  <c r="V434" i="1"/>
  <c r="M434" i="1"/>
  <c r="U430" i="1"/>
  <c r="V429" i="1"/>
  <c r="U429" i="1"/>
  <c r="V428" i="1"/>
  <c r="W428" i="1" s="1"/>
  <c r="M428" i="1"/>
  <c r="V427" i="1"/>
  <c r="V430" i="1" s="1"/>
  <c r="M427" i="1"/>
  <c r="U425" i="1"/>
  <c r="U424" i="1"/>
  <c r="V423" i="1"/>
  <c r="W423" i="1" s="1"/>
  <c r="V422" i="1"/>
  <c r="W422" i="1" s="1"/>
  <c r="V421" i="1"/>
  <c r="W421" i="1" s="1"/>
  <c r="V420" i="1"/>
  <c r="V424" i="1" s="1"/>
  <c r="M420" i="1"/>
  <c r="V419" i="1"/>
  <c r="W419" i="1" s="1"/>
  <c r="M419" i="1"/>
  <c r="V418" i="1"/>
  <c r="W418" i="1" s="1"/>
  <c r="M418" i="1"/>
  <c r="V416" i="1"/>
  <c r="U416" i="1"/>
  <c r="V415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V411" i="1" s="1"/>
  <c r="M404" i="1"/>
  <c r="V403" i="1"/>
  <c r="W403" i="1" s="1"/>
  <c r="M403" i="1"/>
  <c r="V402" i="1"/>
  <c r="W402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W386" i="1"/>
  <c r="V386" i="1"/>
  <c r="M386" i="1"/>
  <c r="V385" i="1"/>
  <c r="W385" i="1" s="1"/>
  <c r="M385" i="1"/>
  <c r="V384" i="1"/>
  <c r="W384" i="1" s="1"/>
  <c r="V383" i="1"/>
  <c r="V389" i="1" s="1"/>
  <c r="M383" i="1"/>
  <c r="V382" i="1"/>
  <c r="W382" i="1" s="1"/>
  <c r="M382" i="1"/>
  <c r="V381" i="1"/>
  <c r="W381" i="1" s="1"/>
  <c r="M381" i="1"/>
  <c r="V379" i="1"/>
  <c r="U379" i="1"/>
  <c r="V378" i="1"/>
  <c r="U378" i="1"/>
  <c r="V377" i="1"/>
  <c r="W377" i="1" s="1"/>
  <c r="M377" i="1"/>
  <c r="W376" i="1"/>
  <c r="W378" i="1" s="1"/>
  <c r="V376" i="1"/>
  <c r="M376" i="1"/>
  <c r="V373" i="1"/>
  <c r="U373" i="1"/>
  <c r="V372" i="1"/>
  <c r="U372" i="1"/>
  <c r="W371" i="1"/>
  <c r="W372" i="1" s="1"/>
  <c r="V371" i="1"/>
  <c r="U369" i="1"/>
  <c r="U368" i="1"/>
  <c r="W367" i="1"/>
  <c r="V367" i="1"/>
  <c r="M367" i="1"/>
  <c r="V366" i="1"/>
  <c r="W366" i="1" s="1"/>
  <c r="M366" i="1"/>
  <c r="V365" i="1"/>
  <c r="V368" i="1" s="1"/>
  <c r="M365" i="1"/>
  <c r="V363" i="1"/>
  <c r="U363" i="1"/>
  <c r="V362" i="1"/>
  <c r="U362" i="1"/>
  <c r="V361" i="1"/>
  <c r="W361" i="1" s="1"/>
  <c r="W362" i="1" s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V354" i="1"/>
  <c r="W354" i="1" s="1"/>
  <c r="M354" i="1"/>
  <c r="U352" i="1"/>
  <c r="U351" i="1"/>
  <c r="V350" i="1"/>
  <c r="W350" i="1" s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W342" i="1" s="1"/>
  <c r="M342" i="1"/>
  <c r="W341" i="1"/>
  <c r="V341" i="1"/>
  <c r="M341" i="1"/>
  <c r="V340" i="1"/>
  <c r="V351" i="1" s="1"/>
  <c r="M340" i="1"/>
  <c r="V339" i="1"/>
  <c r="W339" i="1" s="1"/>
  <c r="M339" i="1"/>
  <c r="V338" i="1"/>
  <c r="V352" i="1" s="1"/>
  <c r="M338" i="1"/>
  <c r="V336" i="1"/>
  <c r="U336" i="1"/>
  <c r="V335" i="1"/>
  <c r="U335" i="1"/>
  <c r="V334" i="1"/>
  <c r="W334" i="1" s="1"/>
  <c r="M334" i="1"/>
  <c r="W333" i="1"/>
  <c r="W335" i="1" s="1"/>
  <c r="V333" i="1"/>
  <c r="M333" i="1"/>
  <c r="V329" i="1"/>
  <c r="U329" i="1"/>
  <c r="V328" i="1"/>
  <c r="U328" i="1"/>
  <c r="W327" i="1"/>
  <c r="W328" i="1" s="1"/>
  <c r="V327" i="1"/>
  <c r="M327" i="1"/>
  <c r="U325" i="1"/>
  <c r="U324" i="1"/>
  <c r="W323" i="1"/>
  <c r="V323" i="1"/>
  <c r="M323" i="1"/>
  <c r="W322" i="1"/>
  <c r="V322" i="1"/>
  <c r="M322" i="1"/>
  <c r="V321" i="1"/>
  <c r="W321" i="1" s="1"/>
  <c r="M321" i="1"/>
  <c r="V320" i="1"/>
  <c r="W320" i="1" s="1"/>
  <c r="M320" i="1"/>
  <c r="V318" i="1"/>
  <c r="U318" i="1"/>
  <c r="V317" i="1"/>
  <c r="U317" i="1"/>
  <c r="V316" i="1"/>
  <c r="W316" i="1" s="1"/>
  <c r="M316" i="1"/>
  <c r="W315" i="1"/>
  <c r="W317" i="1" s="1"/>
  <c r="V315" i="1"/>
  <c r="M315" i="1"/>
  <c r="V313" i="1"/>
  <c r="U313" i="1"/>
  <c r="U312" i="1"/>
  <c r="W311" i="1"/>
  <c r="V311" i="1"/>
  <c r="M311" i="1"/>
  <c r="V310" i="1"/>
  <c r="W310" i="1" s="1"/>
  <c r="M310" i="1"/>
  <c r="V309" i="1"/>
  <c r="W309" i="1" s="1"/>
  <c r="M309" i="1"/>
  <c r="V308" i="1"/>
  <c r="M308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W300" i="1" s="1"/>
  <c r="M299" i="1"/>
  <c r="V297" i="1"/>
  <c r="U297" i="1"/>
  <c r="V296" i="1"/>
  <c r="U296" i="1"/>
  <c r="V295" i="1"/>
  <c r="W295" i="1" s="1"/>
  <c r="M295" i="1"/>
  <c r="W294" i="1"/>
  <c r="V294" i="1"/>
  <c r="M294" i="1"/>
  <c r="U292" i="1"/>
  <c r="U291" i="1"/>
  <c r="W290" i="1"/>
  <c r="V290" i="1"/>
  <c r="M290" i="1"/>
  <c r="W289" i="1"/>
  <c r="V289" i="1"/>
  <c r="M289" i="1"/>
  <c r="V288" i="1"/>
  <c r="W288" i="1" s="1"/>
  <c r="W287" i="1"/>
  <c r="V287" i="1"/>
  <c r="M287" i="1"/>
  <c r="V286" i="1"/>
  <c r="W286" i="1" s="1"/>
  <c r="M286" i="1"/>
  <c r="V285" i="1"/>
  <c r="W285" i="1" s="1"/>
  <c r="M285" i="1"/>
  <c r="V284" i="1"/>
  <c r="W284" i="1" s="1"/>
  <c r="M284" i="1"/>
  <c r="W283" i="1"/>
  <c r="V283" i="1"/>
  <c r="M283" i="1"/>
  <c r="V279" i="1"/>
  <c r="U279" i="1"/>
  <c r="V278" i="1"/>
  <c r="U278" i="1"/>
  <c r="W277" i="1"/>
  <c r="W278" i="1" s="1"/>
  <c r="V277" i="1"/>
  <c r="M277" i="1"/>
  <c r="V275" i="1"/>
  <c r="U275" i="1"/>
  <c r="V274" i="1"/>
  <c r="U274" i="1"/>
  <c r="W273" i="1"/>
  <c r="W274" i="1" s="1"/>
  <c r="V273" i="1"/>
  <c r="M273" i="1"/>
  <c r="U271" i="1"/>
  <c r="U270" i="1"/>
  <c r="W269" i="1"/>
  <c r="V269" i="1"/>
  <c r="M269" i="1"/>
  <c r="W268" i="1"/>
  <c r="V268" i="1"/>
  <c r="M268" i="1"/>
  <c r="V267" i="1"/>
  <c r="M267" i="1"/>
  <c r="U265" i="1"/>
  <c r="V264" i="1"/>
  <c r="U264" i="1"/>
  <c r="V263" i="1"/>
  <c r="M263" i="1"/>
  <c r="U260" i="1"/>
  <c r="U259" i="1"/>
  <c r="V258" i="1"/>
  <c r="W258" i="1" s="1"/>
  <c r="M258" i="1"/>
  <c r="V257" i="1"/>
  <c r="M257" i="1"/>
  <c r="U255" i="1"/>
  <c r="U254" i="1"/>
  <c r="V253" i="1"/>
  <c r="W253" i="1" s="1"/>
  <c r="M253" i="1"/>
  <c r="W252" i="1"/>
  <c r="V252" i="1"/>
  <c r="M252" i="1"/>
  <c r="W251" i="1"/>
  <c r="V251" i="1"/>
  <c r="M251" i="1"/>
  <c r="V250" i="1"/>
  <c r="W250" i="1" s="1"/>
  <c r="W249" i="1"/>
  <c r="V249" i="1"/>
  <c r="M249" i="1"/>
  <c r="V248" i="1"/>
  <c r="V255" i="1" s="1"/>
  <c r="M248" i="1"/>
  <c r="V247" i="1"/>
  <c r="M247" i="1"/>
  <c r="U244" i="1"/>
  <c r="U243" i="1"/>
  <c r="V242" i="1"/>
  <c r="W242" i="1" s="1"/>
  <c r="M242" i="1"/>
  <c r="V241" i="1"/>
  <c r="W241" i="1" s="1"/>
  <c r="M241" i="1"/>
  <c r="W240" i="1"/>
  <c r="W243" i="1" s="1"/>
  <c r="V240" i="1"/>
  <c r="M240" i="1"/>
  <c r="V238" i="1"/>
  <c r="U238" i="1"/>
  <c r="U237" i="1"/>
  <c r="W236" i="1"/>
  <c r="V236" i="1"/>
  <c r="M236" i="1"/>
  <c r="V235" i="1"/>
  <c r="W235" i="1" s="1"/>
  <c r="V234" i="1"/>
  <c r="W234" i="1" s="1"/>
  <c r="V232" i="1"/>
  <c r="U232" i="1"/>
  <c r="U231" i="1"/>
  <c r="W230" i="1"/>
  <c r="V230" i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V216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68" i="1" s="1"/>
  <c r="M189" i="1"/>
  <c r="U186" i="1"/>
  <c r="U185" i="1"/>
  <c r="W184" i="1"/>
  <c r="V184" i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V164" i="1"/>
  <c r="V180" i="1" s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V161" i="1" s="1"/>
  <c r="M157" i="1"/>
  <c r="V156" i="1"/>
  <c r="W156" i="1" s="1"/>
  <c r="M156" i="1"/>
  <c r="U154" i="1"/>
  <c r="U153" i="1"/>
  <c r="W152" i="1"/>
  <c r="V152" i="1"/>
  <c r="M152" i="1"/>
  <c r="V151" i="1"/>
  <c r="U149" i="1"/>
  <c r="U148" i="1"/>
  <c r="W147" i="1"/>
  <c r="V147" i="1"/>
  <c r="M147" i="1"/>
  <c r="W146" i="1"/>
  <c r="W148" i="1" s="1"/>
  <c r="V146" i="1"/>
  <c r="V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V134" i="1"/>
  <c r="M134" i="1"/>
  <c r="U131" i="1"/>
  <c r="V130" i="1"/>
  <c r="U130" i="1"/>
  <c r="V129" i="1"/>
  <c r="W129" i="1" s="1"/>
  <c r="M129" i="1"/>
  <c r="W128" i="1"/>
  <c r="V128" i="1"/>
  <c r="M128" i="1"/>
  <c r="W127" i="1"/>
  <c r="W130" i="1" s="1"/>
  <c r="V127" i="1"/>
  <c r="G468" i="1" s="1"/>
  <c r="M127" i="1"/>
  <c r="U123" i="1"/>
  <c r="U122" i="1"/>
  <c r="W121" i="1"/>
  <c r="V121" i="1"/>
  <c r="M121" i="1"/>
  <c r="V120" i="1"/>
  <c r="W120" i="1" s="1"/>
  <c r="M120" i="1"/>
  <c r="V119" i="1"/>
  <c r="W119" i="1" s="1"/>
  <c r="M119" i="1"/>
  <c r="W118" i="1"/>
  <c r="W122" i="1" s="1"/>
  <c r="V118" i="1"/>
  <c r="M118" i="1"/>
  <c r="U115" i="1"/>
  <c r="U114" i="1"/>
  <c r="W113" i="1"/>
  <c r="V113" i="1"/>
  <c r="V112" i="1"/>
  <c r="W112" i="1" s="1"/>
  <c r="M112" i="1"/>
  <c r="V111" i="1"/>
  <c r="W111" i="1" s="1"/>
  <c r="W110" i="1"/>
  <c r="V110" i="1"/>
  <c r="M110" i="1"/>
  <c r="V109" i="1"/>
  <c r="V114" i="1" s="1"/>
  <c r="M109" i="1"/>
  <c r="U107" i="1"/>
  <c r="U106" i="1"/>
  <c r="V105" i="1"/>
  <c r="W105" i="1" s="1"/>
  <c r="W104" i="1"/>
  <c r="V104" i="1"/>
  <c r="M104" i="1"/>
  <c r="W103" i="1"/>
  <c r="V103" i="1"/>
  <c r="V102" i="1"/>
  <c r="W102" i="1" s="1"/>
  <c r="W101" i="1"/>
  <c r="V101" i="1"/>
  <c r="V100" i="1"/>
  <c r="W100" i="1" s="1"/>
  <c r="M100" i="1"/>
  <c r="W99" i="1"/>
  <c r="V99" i="1"/>
  <c r="M99" i="1"/>
  <c r="W98" i="1"/>
  <c r="V98" i="1"/>
  <c r="V106" i="1" s="1"/>
  <c r="V97" i="1"/>
  <c r="V107" i="1" s="1"/>
  <c r="U95" i="1"/>
  <c r="U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V88" i="1"/>
  <c r="M88" i="1"/>
  <c r="V87" i="1"/>
  <c r="W87" i="1" s="1"/>
  <c r="M87" i="1"/>
  <c r="V86" i="1"/>
  <c r="W86" i="1" s="1"/>
  <c r="M86" i="1"/>
  <c r="W85" i="1"/>
  <c r="W94" i="1" s="1"/>
  <c r="V85" i="1"/>
  <c r="M85" i="1"/>
  <c r="U83" i="1"/>
  <c r="U82" i="1"/>
  <c r="W81" i="1"/>
  <c r="V81" i="1"/>
  <c r="M81" i="1"/>
  <c r="W80" i="1"/>
  <c r="V80" i="1"/>
  <c r="M80" i="1"/>
  <c r="V79" i="1"/>
  <c r="W79" i="1" s="1"/>
  <c r="W78" i="1"/>
  <c r="V78" i="1"/>
  <c r="V77" i="1"/>
  <c r="W77" i="1" s="1"/>
  <c r="M77" i="1"/>
  <c r="V76" i="1"/>
  <c r="W76" i="1" s="1"/>
  <c r="W82" i="1" s="1"/>
  <c r="U74" i="1"/>
  <c r="U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W73" i="1" s="1"/>
  <c r="V59" i="1"/>
  <c r="V73" i="1" s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68" i="1" s="1"/>
  <c r="M46" i="1"/>
  <c r="U42" i="1"/>
  <c r="U41" i="1"/>
  <c r="V40" i="1"/>
  <c r="V41" i="1" s="1"/>
  <c r="M40" i="1"/>
  <c r="U38" i="1"/>
  <c r="U37" i="1"/>
  <c r="V36" i="1"/>
  <c r="V37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3" i="1" s="1"/>
  <c r="M28" i="1"/>
  <c r="V27" i="1"/>
  <c r="W27" i="1" s="1"/>
  <c r="M27" i="1"/>
  <c r="W26" i="1"/>
  <c r="V26" i="1"/>
  <c r="M26" i="1"/>
  <c r="V24" i="1"/>
  <c r="U24" i="1"/>
  <c r="U458" i="1" s="1"/>
  <c r="V23" i="1"/>
  <c r="U23" i="1"/>
  <c r="U462" i="1" s="1"/>
  <c r="W22" i="1"/>
  <c r="W23" i="1" s="1"/>
  <c r="V22" i="1"/>
  <c r="M22" i="1"/>
  <c r="H10" i="1"/>
  <c r="A9" i="1"/>
  <c r="F10" i="1" s="1"/>
  <c r="D7" i="1"/>
  <c r="N6" i="1"/>
  <c r="M2" i="1"/>
  <c r="H9" i="1" l="1"/>
  <c r="V32" i="1"/>
  <c r="V462" i="1" s="1"/>
  <c r="V74" i="1"/>
  <c r="V83" i="1"/>
  <c r="V95" i="1"/>
  <c r="V115" i="1"/>
  <c r="V154" i="1"/>
  <c r="W151" i="1"/>
  <c r="W153" i="1" s="1"/>
  <c r="V160" i="1"/>
  <c r="V185" i="1"/>
  <c r="V186" i="1"/>
  <c r="W183" i="1"/>
  <c r="W185" i="1" s="1"/>
  <c r="V205" i="1"/>
  <c r="V224" i="1"/>
  <c r="W231" i="1"/>
  <c r="W237" i="1"/>
  <c r="W248" i="1"/>
  <c r="V270" i="1"/>
  <c r="W267" i="1"/>
  <c r="W270" i="1" s="1"/>
  <c r="D468" i="1"/>
  <c r="J9" i="1"/>
  <c r="W28" i="1"/>
  <c r="W32" i="1" s="1"/>
  <c r="W36" i="1"/>
  <c r="W40" i="1"/>
  <c r="W41" i="1" s="1"/>
  <c r="W46" i="1"/>
  <c r="W48" i="1" s="1"/>
  <c r="V49" i="1"/>
  <c r="V82" i="1"/>
  <c r="V94" i="1"/>
  <c r="W109" i="1"/>
  <c r="W114" i="1" s="1"/>
  <c r="V123" i="1"/>
  <c r="V142" i="1"/>
  <c r="V143" i="1"/>
  <c r="V153" i="1"/>
  <c r="W157" i="1"/>
  <c r="W160" i="1" s="1"/>
  <c r="V181" i="1"/>
  <c r="W163" i="1"/>
  <c r="W180" i="1" s="1"/>
  <c r="W189" i="1"/>
  <c r="W204" i="1" s="1"/>
  <c r="W213" i="1"/>
  <c r="W215" i="1" s="1"/>
  <c r="V243" i="1"/>
  <c r="K468" i="1"/>
  <c r="W247" i="1"/>
  <c r="W254" i="1" s="1"/>
  <c r="V271" i="1"/>
  <c r="M468" i="1"/>
  <c r="W296" i="1"/>
  <c r="N468" i="1"/>
  <c r="W340" i="1"/>
  <c r="V358" i="1"/>
  <c r="W383" i="1"/>
  <c r="W388" i="1" s="1"/>
  <c r="Q468" i="1"/>
  <c r="W404" i="1"/>
  <c r="W420" i="1"/>
  <c r="W424" i="1" s="1"/>
  <c r="V425" i="1"/>
  <c r="W446" i="1"/>
  <c r="S468" i="1"/>
  <c r="V457" i="1"/>
  <c r="W455" i="1"/>
  <c r="W456" i="1" s="1"/>
  <c r="H468" i="1"/>
  <c r="A10" i="1"/>
  <c r="B468" i="1"/>
  <c r="V459" i="1"/>
  <c r="W35" i="1"/>
  <c r="W37" i="1" s="1"/>
  <c r="V42" i="1"/>
  <c r="V458" i="1" s="1"/>
  <c r="V48" i="1"/>
  <c r="V56" i="1"/>
  <c r="W97" i="1"/>
  <c r="W106" i="1" s="1"/>
  <c r="F468" i="1"/>
  <c r="V122" i="1"/>
  <c r="W134" i="1"/>
  <c r="W142" i="1" s="1"/>
  <c r="V204" i="1"/>
  <c r="W224" i="1"/>
  <c r="V225" i="1"/>
  <c r="V244" i="1"/>
  <c r="V254" i="1"/>
  <c r="V260" i="1"/>
  <c r="V259" i="1"/>
  <c r="V265" i="1"/>
  <c r="W263" i="1"/>
  <c r="W264" i="1" s="1"/>
  <c r="W291" i="1"/>
  <c r="V292" i="1"/>
  <c r="V325" i="1"/>
  <c r="W410" i="1"/>
  <c r="V442" i="1"/>
  <c r="V460" i="1"/>
  <c r="L468" i="1"/>
  <c r="F9" i="1"/>
  <c r="E468" i="1"/>
  <c r="V131" i="1"/>
  <c r="I468" i="1"/>
  <c r="V149" i="1"/>
  <c r="W324" i="1"/>
  <c r="O468" i="1"/>
  <c r="W358" i="1"/>
  <c r="V359" i="1"/>
  <c r="R468" i="1"/>
  <c r="V436" i="1"/>
  <c r="V437" i="1"/>
  <c r="W434" i="1"/>
  <c r="W436" i="1" s="1"/>
  <c r="V456" i="1"/>
  <c r="P468" i="1"/>
  <c r="V215" i="1"/>
  <c r="V231" i="1"/>
  <c r="V237" i="1"/>
  <c r="V291" i="1"/>
  <c r="V312" i="1"/>
  <c r="V324" i="1"/>
  <c r="V369" i="1"/>
  <c r="V388" i="1"/>
  <c r="V410" i="1"/>
  <c r="W257" i="1"/>
  <c r="W259" i="1" s="1"/>
  <c r="W308" i="1"/>
  <c r="W312" i="1" s="1"/>
  <c r="W338" i="1"/>
  <c r="W351" i="1" s="1"/>
  <c r="W365" i="1"/>
  <c r="W368" i="1" s="1"/>
  <c r="W427" i="1"/>
  <c r="W429" i="1" s="1"/>
  <c r="W449" i="1"/>
  <c r="W451" i="1" s="1"/>
  <c r="W463" i="1" l="1"/>
  <c r="V461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<sst xmlns="http://schemas.openxmlformats.org/spreadsheetml/2006/main" count="1654" uniqueCount="625">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</sst>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 t="s">
        <v>624</v>
      </c>
      <c r="I5" s="630"/>
      <c r="J5" s="630"/>
      <c r="K5" s="628"/>
      <c r="M5" s="25" t="s">
        <v>10</v>
      </c>
      <c r="N5" s="623">
        <v>45204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297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Четверг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297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0.625</v>
      </c>
      <c r="O8" s="601"/>
      <c r="Q8" s="321"/>
      <c r="R8" s="327"/>
      <c r="S8" s="612"/>
      <c r="T8" s="613"/>
      <c r="Y8" s="52"/>
      <c r="Z8" s="52"/>
      <c r="AA8" s="52"/>
    </row>
    <row r="9" spans="1:28" s="29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297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298" t="s">
        <v>56</v>
      </c>
      <c r="S18" s="298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9"/>
      <c r="Y20" s="299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9"/>
      <c r="Y44" s="299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70</v>
      </c>
      <c r="V46" s="304">
        <f>IFERROR(IF(U46="",0,CEILING((U46/$H46),1)*$H46),"")</f>
        <v>75.600000000000009</v>
      </c>
      <c r="W46" s="37">
        <f>IFERROR(IF(V46=0,"",ROUNDUP(V46/H46,0)*0.02175),"")</f>
        <v>0.15225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6.481481481481481</v>
      </c>
      <c r="V48" s="305">
        <f>IFERROR(V46/H46,"0")+IFERROR(V47/H47,"0")</f>
        <v>7</v>
      </c>
      <c r="W48" s="305">
        <f>IFERROR(IF(W46="",0,W46),"0")+IFERROR(IF(W47="",0,W47),"0")</f>
        <v>0.15225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70</v>
      </c>
      <c r="V49" s="305">
        <f>IFERROR(SUM(V46:V47),"0")</f>
        <v>75.600000000000009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9"/>
      <c r="Y50" s="299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9"/>
      <c r="Y57" s="299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30</v>
      </c>
      <c r="V60" s="304">
        <f t="shared" si="2"/>
        <v>32.400000000000006</v>
      </c>
      <c r="W60" s="37">
        <f>IFERROR(IF(V60=0,"",ROUNDUP(V60/H60,0)*0.02175),"")</f>
        <v>6.5250000000000002E-2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20</v>
      </c>
      <c r="V61" s="304">
        <f t="shared" si="2"/>
        <v>21.6</v>
      </c>
      <c r="W61" s="37">
        <f>IFERROR(IF(V61=0,"",ROUNDUP(V61/H61,0)*0.02175),"")</f>
        <v>4.3499999999999997E-2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10</v>
      </c>
      <c r="V64" s="304">
        <f t="shared" si="2"/>
        <v>12</v>
      </c>
      <c r="W64" s="37">
        <f t="shared" ref="W64:W72" si="3">IFERROR(IF(V64=0,"",ROUNDUP(V64/H64,0)*0.00937),"")</f>
        <v>2.811E-2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7.1296296296296298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8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0.13686000000000001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60</v>
      </c>
      <c r="V74" s="305">
        <f>IFERROR(SUM(V59:V72),"0")</f>
        <v>66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30</v>
      </c>
      <c r="V77" s="304">
        <f t="shared" si="4"/>
        <v>32.400000000000006</v>
      </c>
      <c r="W77" s="37">
        <f>IFERROR(IF(V77=0,"",ROUNDUP(V77/H77,0)*0.02175),"")</f>
        <v>6.5250000000000002E-2</v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2.7777777777777777</v>
      </c>
      <c r="V82" s="305">
        <f>IFERROR(V76/H76,"0")+IFERROR(V77/H77,"0")+IFERROR(V78/H78,"0")+IFERROR(V79/H79,"0")+IFERROR(V80/H80,"0")+IFERROR(V81/H81,"0")</f>
        <v>3.0000000000000004</v>
      </c>
      <c r="W82" s="305">
        <f>IFERROR(IF(W76="",0,W76),"0")+IFERROR(IF(W77="",0,W77),"0")+IFERROR(IF(W78="",0,W78),"0")+IFERROR(IF(W79="",0,W79),"0")+IFERROR(IF(W80="",0,W80),"0")+IFERROR(IF(W81="",0,W81),"0")</f>
        <v>6.5250000000000002E-2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30</v>
      </c>
      <c r="V83" s="305">
        <f>IFERROR(SUM(V76:V81),"0")</f>
        <v>32.400000000000006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120</v>
      </c>
      <c r="V98" s="304">
        <f t="shared" si="6"/>
        <v>126</v>
      </c>
      <c r="W98" s="37">
        <f>IFERROR(IF(V98=0,"",ROUNDUP(V98/H98,0)*0.02175),"")</f>
        <v>0.32624999999999998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14.285714285714285</v>
      </c>
      <c r="V106" s="305">
        <f>IFERROR(V97/H97,"0")+IFERROR(V98/H98,"0")+IFERROR(V99/H99,"0")+IFERROR(V100/H100,"0")+IFERROR(V101/H101,"0")+IFERROR(V102/H102,"0")+IFERROR(V103/H103,"0")+IFERROR(V104/H104,"0")+IFERROR(V105/H105,"0")</f>
        <v>15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0.32624999999999998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120</v>
      </c>
      <c r="V107" s="305">
        <f>IFERROR(SUM(V97:V105),"0")</f>
        <v>126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9"/>
      <c r="Y116" s="299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80</v>
      </c>
      <c r="V118" s="304">
        <f>IFERROR(IF(U118="",0,CEILING((U118/$H118),1)*$H118),"")</f>
        <v>81</v>
      </c>
      <c r="W118" s="37">
        <f>IFERROR(IF(V118=0,"",ROUNDUP(V118/H118,0)*0.02175),"")</f>
        <v>0.21749999999999997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9.8765432098765444</v>
      </c>
      <c r="V122" s="305">
        <f>IFERROR(V118/H118,"0")+IFERROR(V119/H119,"0")+IFERROR(V120/H120,"0")+IFERROR(V121/H121,"0")</f>
        <v>10</v>
      </c>
      <c r="W122" s="305">
        <f>IFERROR(IF(W118="",0,W118),"0")+IFERROR(IF(W119="",0,W119),"0")+IFERROR(IF(W120="",0,W120),"0")+IFERROR(IF(W121="",0,W121),"0")</f>
        <v>0.21749999999999997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80</v>
      </c>
      <c r="V123" s="305">
        <f>IFERROR(SUM(V118:V121),"0")</f>
        <v>81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9"/>
      <c r="Y125" s="299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9"/>
      <c r="Y132" s="299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9"/>
      <c r="Y144" s="299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9"/>
      <c r="Y187" s="299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100</v>
      </c>
      <c r="V191" s="304">
        <f t="shared" si="10"/>
        <v>108</v>
      </c>
      <c r="W191" s="37">
        <f>IFERROR(IF(V191=0,"",ROUNDUP(V191/H191,0)*0.02175),"")</f>
        <v>0.21749999999999997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9.2592592592592595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0.21749999999999997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100</v>
      </c>
      <c r="V205" s="305">
        <f>IFERROR(SUM(V189:V203),"0")</f>
        <v>108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40</v>
      </c>
      <c r="V211" s="304">
        <f>IFERROR(IF(U211="",0,CEILING((U211/$H211),1)*$H211),"")</f>
        <v>42</v>
      </c>
      <c r="W211" s="37">
        <f>IFERROR(IF(V211=0,"",ROUNDUP(V211/H211,0)*0.00753),"")</f>
        <v>7.5300000000000006E-2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9.5238095238095237</v>
      </c>
      <c r="V215" s="305">
        <f>IFERROR(V211/H211,"0")+IFERROR(V212/H212,"0")+IFERROR(V213/H213,"0")+IFERROR(V214/H214,"0")</f>
        <v>10</v>
      </c>
      <c r="W215" s="305">
        <f>IFERROR(IF(W211="",0,W211),"0")+IFERROR(IF(W212="",0,W212),"0")+IFERROR(IF(W213="",0,W213),"0")+IFERROR(IF(W214="",0,W214),"0")</f>
        <v>7.5300000000000006E-2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40</v>
      </c>
      <c r="V216" s="305">
        <f>IFERROR(SUM(V211:V214),"0")</f>
        <v>42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800</v>
      </c>
      <c r="V218" s="304">
        <f t="shared" ref="V218:V223" si="12">IFERROR(IF(U218="",0,CEILING((U218/$H218),1)*$H218),"")</f>
        <v>801.9</v>
      </c>
      <c r="W218" s="37">
        <f>IFERROR(IF(V218=0,"",ROUNDUP(V218/H218,0)*0.02175),"")</f>
        <v>2.1532499999999999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98.76543209876543</v>
      </c>
      <c r="V224" s="305">
        <f>IFERROR(V218/H218,"0")+IFERROR(V219/H219,"0")+IFERROR(V220/H220,"0")+IFERROR(V221/H221,"0")+IFERROR(V222/H222,"0")+IFERROR(V223/H223,"0")</f>
        <v>99</v>
      </c>
      <c r="W224" s="305">
        <f>IFERROR(IF(W218="",0,W218),"0")+IFERROR(IF(W219="",0,W219),"0")+IFERROR(IF(W220="",0,W220),"0")+IFERROR(IF(W221="",0,W221),"0")+IFERROR(IF(W222="",0,W222),"0")+IFERROR(IF(W223="",0,W223),"0")</f>
        <v>2.1532499999999999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800</v>
      </c>
      <c r="V225" s="305">
        <f>IFERROR(SUM(V218:V223),"0")</f>
        <v>801.9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40</v>
      </c>
      <c r="V228" s="304">
        <f>IFERROR(IF(U228="",0,CEILING((U228/$H228),1)*$H228),"")</f>
        <v>46.8</v>
      </c>
      <c r="W228" s="37">
        <f>IFERROR(IF(V228=0,"",ROUNDUP(V228/H228,0)*0.02175),"")</f>
        <v>0.1305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5.1282051282051286</v>
      </c>
      <c r="V231" s="305">
        <f>IFERROR(V227/H227,"0")+IFERROR(V228/H228,"0")+IFERROR(V229/H229,"0")+IFERROR(V230/H230,"0")</f>
        <v>6</v>
      </c>
      <c r="W231" s="305">
        <f>IFERROR(IF(W227="",0,W227),"0")+IFERROR(IF(W228="",0,W228),"0")+IFERROR(IF(W229="",0,W229),"0")+IFERROR(IF(W230="",0,W230),"0")</f>
        <v>0.1305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40</v>
      </c>
      <c r="V232" s="305">
        <f>IFERROR(SUM(V227:V230),"0")</f>
        <v>46.8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9"/>
      <c r="Y245" s="299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9"/>
      <c r="Y261" s="299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150</v>
      </c>
      <c r="V267" s="304">
        <f>IFERROR(IF(U267="",0,CEILING((U267/$H267),1)*$H267),"")</f>
        <v>153.9</v>
      </c>
      <c r="W267" s="37">
        <f>IFERROR(IF(V267=0,"",ROUNDUP(V267/H267,0)*0.02175),"")</f>
        <v>0.41324999999999995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18.518518518518519</v>
      </c>
      <c r="V270" s="305">
        <f>IFERROR(V267/H267,"0")+IFERROR(V268/H268,"0")+IFERROR(V269/H269,"0")</f>
        <v>19</v>
      </c>
      <c r="W270" s="305">
        <f>IFERROR(IF(W267="",0,W267),"0")+IFERROR(IF(W268="",0,W268),"0")+IFERROR(IF(W269="",0,W269),"0")</f>
        <v>0.41324999999999995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150</v>
      </c>
      <c r="V271" s="305">
        <f>IFERROR(SUM(V267:V269),"0")</f>
        <v>153.9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9"/>
      <c r="Y281" s="299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250</v>
      </c>
      <c r="V283" s="304">
        <f t="shared" ref="V283:V290" si="14">IFERROR(IF(U283="",0,CEILING((U283/$H283),1)*$H283),"")</f>
        <v>255</v>
      </c>
      <c r="W283" s="37">
        <f>IFERROR(IF(V283=0,"",ROUNDUP(V283/H283,0)*0.02175),"")</f>
        <v>0.36974999999999997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50</v>
      </c>
      <c r="V285" s="304">
        <f t="shared" si="14"/>
        <v>60</v>
      </c>
      <c r="W285" s="37">
        <f>IFERROR(IF(V285=0,"",ROUNDUP(V285/H285,0)*0.02175),"")</f>
        <v>8.6999999999999994E-2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60</v>
      </c>
      <c r="V287" s="304">
        <f t="shared" si="14"/>
        <v>60</v>
      </c>
      <c r="W287" s="37">
        <f>IFERROR(IF(V287=0,"",ROUNDUP(V287/H287,0)*0.02175),"")</f>
        <v>8.6999999999999994E-2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24</v>
      </c>
      <c r="V291" s="305">
        <f>IFERROR(V283/H283,"0")+IFERROR(V284/H284,"0")+IFERROR(V285/H285,"0")+IFERROR(V286/H286,"0")+IFERROR(V287/H287,"0")+IFERROR(V288/H288,"0")+IFERROR(V289/H289,"0")+IFERROR(V290/H290,"0")</f>
        <v>25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0.54374999999999996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360</v>
      </c>
      <c r="V292" s="305">
        <f>IFERROR(SUM(V283:V290),"0")</f>
        <v>375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250</v>
      </c>
      <c r="V294" s="304">
        <f>IFERROR(IF(U294="",0,CEILING((U294/$H294),1)*$H294),"")</f>
        <v>255</v>
      </c>
      <c r="W294" s="37">
        <f>IFERROR(IF(V294=0,"",ROUNDUP(V294/H294,0)*0.02175),"")</f>
        <v>0.36974999999999997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16.666666666666668</v>
      </c>
      <c r="V296" s="305">
        <f>IFERROR(V294/H294,"0")+IFERROR(V295/H295,"0")</f>
        <v>17</v>
      </c>
      <c r="W296" s="305">
        <f>IFERROR(IF(W294="",0,W294),"0")+IFERROR(IF(W295="",0,W295),"0")</f>
        <v>0.36974999999999997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250</v>
      </c>
      <c r="V297" s="305">
        <f>IFERROR(SUM(V294:V295),"0")</f>
        <v>255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20</v>
      </c>
      <c r="V299" s="304">
        <f>IFERROR(IF(U299="",0,CEILING((U299/$H299),1)*$H299),"")</f>
        <v>23.4</v>
      </c>
      <c r="W299" s="37">
        <f>IFERROR(IF(V299=0,"",ROUNDUP(V299/H299,0)*0.02175),"")</f>
        <v>6.5250000000000002E-2</v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2.5641025641025643</v>
      </c>
      <c r="V300" s="305">
        <f>IFERROR(V299/H299,"0")</f>
        <v>3</v>
      </c>
      <c r="W300" s="305">
        <f>IFERROR(IF(W299="",0,W299),"0")</f>
        <v>6.5250000000000002E-2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20</v>
      </c>
      <c r="V301" s="305">
        <f>IFERROR(SUM(V299:V299),"0")</f>
        <v>23.4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9"/>
      <c r="Y306" s="299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50</v>
      </c>
      <c r="V315" s="304">
        <f>IFERROR(IF(U315="",0,CEILING((U315/$H315),1)*$H315),"")</f>
        <v>52.56</v>
      </c>
      <c r="W315" s="37">
        <f>IFERROR(IF(V315=0,"",ROUNDUP(V315/H315,0)*0.00753),"")</f>
        <v>9.0359999999999996E-2</v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11.415525114155251</v>
      </c>
      <c r="V317" s="305">
        <f>IFERROR(V315/H315,"0")+IFERROR(V316/H316,"0")</f>
        <v>12</v>
      </c>
      <c r="W317" s="305">
        <f>IFERROR(IF(W315="",0,W315),"0")+IFERROR(IF(W316="",0,W316),"0")</f>
        <v>9.0359999999999996E-2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50</v>
      </c>
      <c r="V318" s="305">
        <f>IFERROR(SUM(V315:V316),"0")</f>
        <v>52.56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150</v>
      </c>
      <c r="V320" s="304">
        <f>IFERROR(IF(U320="",0,CEILING((U320/$H320),1)*$H320),"")</f>
        <v>156</v>
      </c>
      <c r="W320" s="37">
        <f>IFERROR(IF(V320=0,"",ROUNDUP(V320/H320,0)*0.02175),"")</f>
        <v>0.43499999999999994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19.23076923076923</v>
      </c>
      <c r="V324" s="305">
        <f>IFERROR(V320/H320,"0")+IFERROR(V321/H321,"0")+IFERROR(V322/H322,"0")+IFERROR(V323/H323,"0")</f>
        <v>20</v>
      </c>
      <c r="W324" s="305">
        <f>IFERROR(IF(W320="",0,W320),"0")+IFERROR(IF(W321="",0,W321),"0")+IFERROR(IF(W322="",0,W322),"0")+IFERROR(IF(W323="",0,W323),"0")</f>
        <v>0.43499999999999994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150</v>
      </c>
      <c r="V325" s="305">
        <f>IFERROR(SUM(V320:V323),"0")</f>
        <v>156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9"/>
      <c r="Y331" s="299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50</v>
      </c>
      <c r="V338" s="304">
        <f t="shared" ref="V338:V350" si="15">IFERROR(IF(U338="",0,CEILING((U338/$H338),1)*$H338),"")</f>
        <v>50.400000000000006</v>
      </c>
      <c r="W338" s="37">
        <f>IFERROR(IF(V338=0,"",ROUNDUP(V338/H338,0)*0.00753),"")</f>
        <v>9.0359999999999996E-2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20</v>
      </c>
      <c r="V339" s="304">
        <f t="shared" si="15"/>
        <v>21</v>
      </c>
      <c r="W339" s="37">
        <f>IFERROR(IF(V339=0,"",ROUNDUP(V339/H339,0)*0.00753),"")</f>
        <v>3.7650000000000003E-2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50</v>
      </c>
      <c r="V340" s="304">
        <f t="shared" si="15"/>
        <v>50.400000000000006</v>
      </c>
      <c r="W340" s="37">
        <f>IFERROR(IF(V340=0,"",ROUNDUP(V340/H340,0)*0.00753),"")</f>
        <v>9.0359999999999996E-2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28.571428571428573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29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0.21837000000000001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120</v>
      </c>
      <c r="V352" s="305">
        <f>IFERROR(SUM(V338:V350),"0")</f>
        <v>121.80000000000001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9"/>
      <c r="Y374" s="299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50</v>
      </c>
      <c r="V381" s="304">
        <f t="shared" ref="V381:V387" si="17">IFERROR(IF(U381="",0,CEILING((U381/$H381),1)*$H381),"")</f>
        <v>50.400000000000006</v>
      </c>
      <c r="W381" s="37">
        <f>IFERROR(IF(V381=0,"",ROUNDUP(V381/H381,0)*0.00753),"")</f>
        <v>9.0359999999999996E-2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11.904761904761905</v>
      </c>
      <c r="V388" s="305">
        <f>IFERROR(V381/H381,"0")+IFERROR(V382/H382,"0")+IFERROR(V383/H383,"0")+IFERROR(V384/H384,"0")+IFERROR(V385/H385,"0")+IFERROR(V386/H386,"0")+IFERROR(V387/H387,"0")</f>
        <v>12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9.0359999999999996E-2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50</v>
      </c>
      <c r="V389" s="305">
        <f>IFERROR(SUM(V381:V387),"0")</f>
        <v>50.400000000000006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9"/>
      <c r="Y399" s="299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70</v>
      </c>
      <c r="V402" s="304">
        <f t="shared" si="18"/>
        <v>73.92</v>
      </c>
      <c r="W402" s="37">
        <f>IFERROR(IF(V402=0,"",ROUNDUP(V402/H402,0)*0.01196),"")</f>
        <v>0.16744000000000001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130</v>
      </c>
      <c r="V404" s="304">
        <f t="shared" si="18"/>
        <v>132</v>
      </c>
      <c r="W404" s="37">
        <f>IFERROR(IF(V404=0,"",ROUNDUP(V404/H404,0)*0.01196),"")</f>
        <v>0.29899999999999999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37.878787878787875</v>
      </c>
      <c r="V410" s="305">
        <f>IFERROR(V401/H401,"0")+IFERROR(V402/H402,"0")+IFERROR(V403/H403,"0")+IFERROR(V404/H404,"0")+IFERROR(V405/H405,"0")+IFERROR(V406/H406,"0")+IFERROR(V407/H407,"0")+IFERROR(V408/H408,"0")+IFERROR(V409/H409,"0")</f>
        <v>39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0.46643999999999997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200</v>
      </c>
      <c r="V411" s="305">
        <f>IFERROR(SUM(V401:V409),"0")</f>
        <v>205.92000000000002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40</v>
      </c>
      <c r="V413" s="304">
        <f>IFERROR(IF(U413="",0,CEILING((U413/$H413),1)*$H413),"")</f>
        <v>42.24</v>
      </c>
      <c r="W413" s="37">
        <f>IFERROR(IF(V413=0,"",ROUNDUP(V413/H413,0)*0.01196),"")</f>
        <v>9.5680000000000001E-2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7.5757575757575752</v>
      </c>
      <c r="V415" s="305">
        <f>IFERROR(V413/H413,"0")+IFERROR(V414/H414,"0")</f>
        <v>8</v>
      </c>
      <c r="W415" s="305">
        <f>IFERROR(IF(W413="",0,W413),"0")+IFERROR(IF(W414="",0,W414),"0")</f>
        <v>9.5680000000000001E-2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40</v>
      </c>
      <c r="V416" s="305">
        <f>IFERROR(SUM(V413:V414),"0")</f>
        <v>42.24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60</v>
      </c>
      <c r="V418" s="304">
        <f t="shared" ref="V418:V423" si="19">IFERROR(IF(U418="",0,CEILING((U418/$H418),1)*$H418),"")</f>
        <v>63.36</v>
      </c>
      <c r="W418" s="37">
        <f>IFERROR(IF(V418=0,"",ROUNDUP(V418/H418,0)*0.01196),"")</f>
        <v>0.14352000000000001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120</v>
      </c>
      <c r="V419" s="304">
        <f t="shared" si="19"/>
        <v>121.44000000000001</v>
      </c>
      <c r="W419" s="37">
        <f>IFERROR(IF(V419=0,"",ROUNDUP(V419/H419,0)*0.01196),"")</f>
        <v>0.27507999999999999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120</v>
      </c>
      <c r="V420" s="304">
        <f t="shared" si="19"/>
        <v>121.44000000000001</v>
      </c>
      <c r="W420" s="37">
        <f>IFERROR(IF(V420=0,"",ROUNDUP(V420/H420,0)*0.01196),"")</f>
        <v>0.27507999999999999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56.81818181818182</v>
      </c>
      <c r="V424" s="305">
        <f>IFERROR(V418/H418,"0")+IFERROR(V419/H419,"0")+IFERROR(V420/H420,"0")+IFERROR(V421/H421,"0")+IFERROR(V422/H422,"0")+IFERROR(V423/H423,"0")</f>
        <v>58</v>
      </c>
      <c r="W424" s="305">
        <f>IFERROR(IF(W418="",0,W418),"0")+IFERROR(IF(W419="",0,W419),"0")+IFERROR(IF(W420="",0,W420),"0")+IFERROR(IF(W421="",0,W421),"0")+IFERROR(IF(W422="",0,W422),"0")+IFERROR(IF(W423="",0,W423),"0")</f>
        <v>0.69367999999999996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300</v>
      </c>
      <c r="V425" s="305">
        <f>IFERROR(SUM(V418:V423),"0")</f>
        <v>306.24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9"/>
      <c r="Y432" s="299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100</v>
      </c>
      <c r="V445" s="304">
        <f>IFERROR(IF(U445="",0,CEILING((U445/$H445),1)*$H445),"")</f>
        <v>100.74</v>
      </c>
      <c r="W445" s="37">
        <f>IFERROR(IF(V445=0,"",ROUNDUP(V445/H445,0)*0.00753),"")</f>
        <v>0.17319000000000001</v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22.831050228310502</v>
      </c>
      <c r="V446" s="305">
        <f>IFERROR(V444/H444,"0")+IFERROR(V445/H445,"0")</f>
        <v>23</v>
      </c>
      <c r="W446" s="305">
        <f>IFERROR(IF(W444="",0,W444),"0")+IFERROR(IF(W445="",0,W445),"0")</f>
        <v>0.17319000000000001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100</v>
      </c>
      <c r="V447" s="305">
        <f>IFERROR(SUM(V444:V445),"0")</f>
        <v>100.74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9"/>
      <c r="Y453" s="299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3130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3222.9000000000005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3312.3626102056237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3410.3439999999991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6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6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3462.3626102056237</v>
      </c>
      <c r="V461" s="305">
        <f>GrossWeightTotalR+PalletQtyTotalR*25</f>
        <v>3560.3439999999991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421.20340246595958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433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7.1297399999999991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301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75.600000000000009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224.4</v>
      </c>
      <c r="F468" s="47">
        <f>IFERROR(V118*1,"0")+IFERROR(V119*1,"0")+IFERROR(V120*1,"0")+IFERROR(V121*1,"0")</f>
        <v>81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998.69999999999993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153.9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653.4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208.56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121.80000000000001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50.400000000000006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554.40000000000009</v>
      </c>
      <c r="R468" s="47">
        <f>IFERROR(V434*1,"0")+IFERROR(V435*1,"0")+IFERROR(V439*1,"0")+IFERROR(V440*1,"0")+IFERROR(V444*1,"0")+IFERROR(V445*1,"0")+IFERROR(V449*1,"0")+IFERROR(V450*1,"0")</f>
        <v>100.74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2023-10-03T10:21:53Z</dcterms:modified>
</cp:coreProperties>
</file>