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V456" i="1" s="1"/>
  <c r="M455" i="1"/>
  <c r="U452" i="1"/>
  <c r="V451" i="1"/>
  <c r="U451" i="1"/>
  <c r="W450" i="1"/>
  <c r="V450" i="1"/>
  <c r="M450" i="1"/>
  <c r="V449" i="1"/>
  <c r="M449" i="1"/>
  <c r="U447" i="1"/>
  <c r="V446" i="1"/>
  <c r="U446" i="1"/>
  <c r="V445" i="1"/>
  <c r="W445" i="1" s="1"/>
  <c r="M445" i="1"/>
  <c r="W444" i="1"/>
  <c r="W446" i="1" s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W434" i="1"/>
  <c r="V434" i="1"/>
  <c r="M434" i="1"/>
  <c r="U430" i="1"/>
  <c r="U429" i="1"/>
  <c r="V428" i="1"/>
  <c r="W428" i="1" s="1"/>
  <c r="M428" i="1"/>
  <c r="V427" i="1"/>
  <c r="M427" i="1"/>
  <c r="U425" i="1"/>
  <c r="U424" i="1"/>
  <c r="V423" i="1"/>
  <c r="W423" i="1" s="1"/>
  <c r="W422" i="1"/>
  <c r="V422" i="1"/>
  <c r="V421" i="1"/>
  <c r="W421" i="1" s="1"/>
  <c r="V420" i="1"/>
  <c r="W420" i="1" s="1"/>
  <c r="M420" i="1"/>
  <c r="W419" i="1"/>
  <c r="V419" i="1"/>
  <c r="M419" i="1"/>
  <c r="V418" i="1"/>
  <c r="W418" i="1" s="1"/>
  <c r="M418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V386" i="1"/>
  <c r="W386" i="1" s="1"/>
  <c r="M386" i="1"/>
  <c r="W385" i="1"/>
  <c r="V385" i="1"/>
  <c r="M385" i="1"/>
  <c r="V384" i="1"/>
  <c r="W384" i="1" s="1"/>
  <c r="W383" i="1"/>
  <c r="V383" i="1"/>
  <c r="M383" i="1"/>
  <c r="V382" i="1"/>
  <c r="W382" i="1" s="1"/>
  <c r="M382" i="1"/>
  <c r="V381" i="1"/>
  <c r="W381" i="1" s="1"/>
  <c r="M381" i="1"/>
  <c r="V379" i="1"/>
  <c r="U379" i="1"/>
  <c r="W378" i="1"/>
  <c r="U378" i="1"/>
  <c r="V377" i="1"/>
  <c r="W377" i="1" s="1"/>
  <c r="M377" i="1"/>
  <c r="W376" i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M365" i="1"/>
  <c r="V363" i="1"/>
  <c r="U363" i="1"/>
  <c r="W362" i="1"/>
  <c r="U362" i="1"/>
  <c r="V361" i="1"/>
  <c r="W361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W354" i="1"/>
  <c r="W358" i="1" s="1"/>
  <c r="V354" i="1"/>
  <c r="V359" i="1" s="1"/>
  <c r="M354" i="1"/>
  <c r="U352" i="1"/>
  <c r="U351" i="1"/>
  <c r="V350" i="1"/>
  <c r="W350" i="1" s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W340" i="1"/>
  <c r="V340" i="1"/>
  <c r="M340" i="1"/>
  <c r="V339" i="1"/>
  <c r="W339" i="1" s="1"/>
  <c r="M339" i="1"/>
  <c r="V338" i="1"/>
  <c r="M338" i="1"/>
  <c r="V336" i="1"/>
  <c r="U336" i="1"/>
  <c r="W335" i="1"/>
  <c r="U335" i="1"/>
  <c r="V334" i="1"/>
  <c r="W334" i="1" s="1"/>
  <c r="M334" i="1"/>
  <c r="W333" i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W317" i="1"/>
  <c r="U317" i="1"/>
  <c r="V316" i="1"/>
  <c r="W316" i="1" s="1"/>
  <c r="M316" i="1"/>
  <c r="W315" i="1"/>
  <c r="V315" i="1"/>
  <c r="M315" i="1"/>
  <c r="U313" i="1"/>
  <c r="U312" i="1"/>
  <c r="W311" i="1"/>
  <c r="V311" i="1"/>
  <c r="M311" i="1"/>
  <c r="V310" i="1"/>
  <c r="V312" i="1" s="1"/>
  <c r="M310" i="1"/>
  <c r="W309" i="1"/>
  <c r="V309" i="1"/>
  <c r="M309" i="1"/>
  <c r="V308" i="1"/>
  <c r="M308" i="1"/>
  <c r="U305" i="1"/>
  <c r="U304" i="1"/>
  <c r="V303" i="1"/>
  <c r="W303" i="1" s="1"/>
  <c r="W304" i="1" s="1"/>
  <c r="M303" i="1"/>
  <c r="V301" i="1"/>
  <c r="U301" i="1"/>
  <c r="W300" i="1"/>
  <c r="U300" i="1"/>
  <c r="V299" i="1"/>
  <c r="W299" i="1" s="1"/>
  <c r="M299" i="1"/>
  <c r="U297" i="1"/>
  <c r="V296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W286" i="1"/>
  <c r="V286" i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V270" i="1" s="1"/>
  <c r="M267" i="1"/>
  <c r="U265" i="1"/>
  <c r="V264" i="1"/>
  <c r="U264" i="1"/>
  <c r="W263" i="1"/>
  <c r="W264" i="1" s="1"/>
  <c r="V263" i="1"/>
  <c r="V265" i="1" s="1"/>
  <c r="M263" i="1"/>
  <c r="U260" i="1"/>
  <c r="U259" i="1"/>
  <c r="V258" i="1"/>
  <c r="W258" i="1" s="1"/>
  <c r="M258" i="1"/>
  <c r="V257" i="1"/>
  <c r="M257" i="1"/>
  <c r="V255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M248" i="1"/>
  <c r="V247" i="1"/>
  <c r="V254" i="1" s="1"/>
  <c r="M247" i="1"/>
  <c r="U244" i="1"/>
  <c r="V243" i="1"/>
  <c r="U243" i="1"/>
  <c r="W242" i="1"/>
  <c r="V242" i="1"/>
  <c r="M242" i="1"/>
  <c r="V241" i="1"/>
  <c r="W241" i="1" s="1"/>
  <c r="M241" i="1"/>
  <c r="W240" i="1"/>
  <c r="W243" i="1" s="1"/>
  <c r="V240" i="1"/>
  <c r="V244" i="1" s="1"/>
  <c r="M240" i="1"/>
  <c r="U238" i="1"/>
  <c r="U237" i="1"/>
  <c r="W236" i="1"/>
  <c r="V236" i="1"/>
  <c r="M236" i="1"/>
  <c r="V235" i="1"/>
  <c r="V237" i="1" s="1"/>
  <c r="V234" i="1"/>
  <c r="W234" i="1" s="1"/>
  <c r="U232" i="1"/>
  <c r="V231" i="1"/>
  <c r="U231" i="1"/>
  <c r="W230" i="1"/>
  <c r="V230" i="1"/>
  <c r="M230" i="1"/>
  <c r="V229" i="1"/>
  <c r="W229" i="1" s="1"/>
  <c r="M229" i="1"/>
  <c r="W228" i="1"/>
  <c r="V228" i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V218" i="1"/>
  <c r="M218" i="1"/>
  <c r="U216" i="1"/>
  <c r="V215" i="1"/>
  <c r="U215" i="1"/>
  <c r="W214" i="1"/>
  <c r="V214" i="1"/>
  <c r="M214" i="1"/>
  <c r="V213" i="1"/>
  <c r="W213" i="1" s="1"/>
  <c r="M213" i="1"/>
  <c r="W212" i="1"/>
  <c r="V212" i="1"/>
  <c r="M212" i="1"/>
  <c r="V211" i="1"/>
  <c r="W211" i="1" s="1"/>
  <c r="M211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1" i="1" s="1"/>
  <c r="M156" i="1"/>
  <c r="U154" i="1"/>
  <c r="U153" i="1"/>
  <c r="V152" i="1"/>
  <c r="W152" i="1" s="1"/>
  <c r="M152" i="1"/>
  <c r="V151" i="1"/>
  <c r="U149" i="1"/>
  <c r="V148" i="1"/>
  <c r="U148" i="1"/>
  <c r="W147" i="1"/>
  <c r="V147" i="1"/>
  <c r="M147" i="1"/>
  <c r="W146" i="1"/>
  <c r="W148" i="1" s="1"/>
  <c r="V146" i="1"/>
  <c r="I468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V134" i="1"/>
  <c r="M134" i="1"/>
  <c r="U131" i="1"/>
  <c r="V130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V114" i="1" s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V97" i="1"/>
  <c r="V106" i="1" s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M87" i="1"/>
  <c r="W86" i="1"/>
  <c r="V86" i="1"/>
  <c r="M86" i="1"/>
  <c r="V85" i="1"/>
  <c r="W85" i="1" s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V76" i="1"/>
  <c r="V82" i="1" s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W73" i="1" s="1"/>
  <c r="V59" i="1"/>
  <c r="U56" i="1"/>
  <c r="U55" i="1"/>
  <c r="V54" i="1"/>
  <c r="W54" i="1" s="1"/>
  <c r="V53" i="1"/>
  <c r="W53" i="1" s="1"/>
  <c r="M53" i="1"/>
  <c r="W52" i="1"/>
  <c r="W55" i="1" s="1"/>
  <c r="V52" i="1"/>
  <c r="V55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M36" i="1"/>
  <c r="W35" i="1"/>
  <c r="V35" i="1"/>
  <c r="V37" i="1" s="1"/>
  <c r="M35" i="1"/>
  <c r="U33" i="1"/>
  <c r="V32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U24" i="1"/>
  <c r="U458" i="1" s="1"/>
  <c r="U23" i="1"/>
  <c r="U462" i="1" s="1"/>
  <c r="V22" i="1"/>
  <c r="M22" i="1"/>
  <c r="H10" i="1"/>
  <c r="A10" i="1"/>
  <c r="A9" i="1"/>
  <c r="D7" i="1"/>
  <c r="N6" i="1"/>
  <c r="M2" i="1"/>
  <c r="F10" i="1" l="1"/>
  <c r="F9" i="1"/>
  <c r="J9" i="1"/>
  <c r="V38" i="1"/>
  <c r="W36" i="1"/>
  <c r="W37" i="1" s="1"/>
  <c r="W424" i="1"/>
  <c r="H9" i="1"/>
  <c r="B468" i="1"/>
  <c r="V459" i="1"/>
  <c r="W22" i="1"/>
  <c r="W23" i="1" s="1"/>
  <c r="V23" i="1"/>
  <c r="V460" i="1"/>
  <c r="V24" i="1"/>
  <c r="V41" i="1"/>
  <c r="V42" i="1"/>
  <c r="W40" i="1"/>
  <c r="W41" i="1" s="1"/>
  <c r="E468" i="1"/>
  <c r="V74" i="1"/>
  <c r="W142" i="1"/>
  <c r="W160" i="1"/>
  <c r="W224" i="1"/>
  <c r="W436" i="1"/>
  <c r="C468" i="1"/>
  <c r="V48" i="1"/>
  <c r="V49" i="1"/>
  <c r="W46" i="1"/>
  <c r="W48" i="1" s="1"/>
  <c r="W87" i="1"/>
  <c r="W94" i="1" s="1"/>
  <c r="V95" i="1"/>
  <c r="V33" i="1"/>
  <c r="W26" i="1"/>
  <c r="W32" i="1" s="1"/>
  <c r="W82" i="1"/>
  <c r="V83" i="1"/>
  <c r="W106" i="1"/>
  <c r="V115" i="1"/>
  <c r="V154" i="1"/>
  <c r="W151" i="1"/>
  <c r="W153" i="1" s="1"/>
  <c r="V160" i="1"/>
  <c r="V205" i="1"/>
  <c r="V224" i="1"/>
  <c r="V238" i="1"/>
  <c r="V313" i="1"/>
  <c r="W324" i="1"/>
  <c r="V352" i="1"/>
  <c r="W338" i="1"/>
  <c r="W351" i="1" s="1"/>
  <c r="V369" i="1"/>
  <c r="V388" i="1"/>
  <c r="V425" i="1"/>
  <c r="D468" i="1"/>
  <c r="L468" i="1"/>
  <c r="V73" i="1"/>
  <c r="V94" i="1"/>
  <c r="W109" i="1"/>
  <c r="W114" i="1" s="1"/>
  <c r="V142" i="1"/>
  <c r="V143" i="1"/>
  <c r="V153" i="1"/>
  <c r="V181" i="1"/>
  <c r="W163" i="1"/>
  <c r="W180" i="1" s="1"/>
  <c r="W189" i="1"/>
  <c r="W204" i="1" s="1"/>
  <c r="V204" i="1"/>
  <c r="W215" i="1"/>
  <c r="W231" i="1"/>
  <c r="W235" i="1"/>
  <c r="V271" i="1"/>
  <c r="V292" i="1"/>
  <c r="V305" i="1"/>
  <c r="W310" i="1"/>
  <c r="V325" i="1"/>
  <c r="V362" i="1"/>
  <c r="V378" i="1"/>
  <c r="V411" i="1"/>
  <c r="V424" i="1"/>
  <c r="V442" i="1"/>
  <c r="V452" i="1"/>
  <c r="W449" i="1"/>
  <c r="W451" i="1" s="1"/>
  <c r="M468" i="1"/>
  <c r="V56" i="1"/>
  <c r="V107" i="1"/>
  <c r="F468" i="1"/>
  <c r="V122" i="1"/>
  <c r="V180" i="1"/>
  <c r="V186" i="1"/>
  <c r="V216" i="1"/>
  <c r="V232" i="1"/>
  <c r="K468" i="1"/>
  <c r="V260" i="1"/>
  <c r="W257" i="1"/>
  <c r="W259" i="1" s="1"/>
  <c r="W291" i="1"/>
  <c r="V304" i="1"/>
  <c r="O468" i="1"/>
  <c r="V358" i="1"/>
  <c r="V368" i="1"/>
  <c r="W365" i="1"/>
  <c r="W368" i="1" s="1"/>
  <c r="W388" i="1"/>
  <c r="V389" i="1"/>
  <c r="V430" i="1"/>
  <c r="W427" i="1"/>
  <c r="W429" i="1" s="1"/>
  <c r="S468" i="1"/>
  <c r="V457" i="1"/>
  <c r="H468" i="1"/>
  <c r="P468" i="1"/>
  <c r="W118" i="1"/>
  <c r="W122" i="1" s="1"/>
  <c r="G468" i="1"/>
  <c r="V131" i="1"/>
  <c r="V149" i="1"/>
  <c r="W183" i="1"/>
  <c r="W185" i="1" s="1"/>
  <c r="V209" i="1"/>
  <c r="V225" i="1"/>
  <c r="W237" i="1"/>
  <c r="W247" i="1"/>
  <c r="W254" i="1" s="1"/>
  <c r="V259" i="1"/>
  <c r="W267" i="1"/>
  <c r="W270" i="1" s="1"/>
  <c r="V291" i="1"/>
  <c r="V297" i="1"/>
  <c r="V300" i="1"/>
  <c r="N468" i="1"/>
  <c r="W308" i="1"/>
  <c r="W312" i="1" s="1"/>
  <c r="V317" i="1"/>
  <c r="V324" i="1"/>
  <c r="V335" i="1"/>
  <c r="V351" i="1"/>
  <c r="W410" i="1"/>
  <c r="V410" i="1"/>
  <c r="V416" i="1"/>
  <c r="V429" i="1"/>
  <c r="R468" i="1"/>
  <c r="V436" i="1"/>
  <c r="V437" i="1"/>
  <c r="V447" i="1"/>
  <c r="W455" i="1"/>
  <c r="W456" i="1" s="1"/>
  <c r="Q468" i="1"/>
  <c r="V458" i="1" l="1"/>
  <c r="V462" i="1"/>
  <c r="W463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<sst xmlns="http://schemas.openxmlformats.org/spreadsheetml/2006/main" count="1653" uniqueCount="624">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</sst>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45204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0.45833333333333331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1200</v>
      </c>
      <c r="V46" s="304">
        <f>IFERROR(IF(U46="",0,CEILING((U46/$H46),1)*$H46),"")</f>
        <v>1209.6000000000001</v>
      </c>
      <c r="W46" s="37">
        <f>IFERROR(IF(V46=0,"",ROUNDUP(V46/H46,0)*0.02175),"")</f>
        <v>2.4359999999999999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111.1111111111111</v>
      </c>
      <c r="V48" s="305">
        <f>IFERROR(V46/H46,"0")+IFERROR(V47/H47,"0")</f>
        <v>112</v>
      </c>
      <c r="W48" s="305">
        <f>IFERROR(IF(W46="",0,W46),"0")+IFERROR(IF(W47="",0,W47),"0")</f>
        <v>2.4359999999999999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1200</v>
      </c>
      <c r="V49" s="305">
        <f>IFERROR(SUM(V46:V47),"0")</f>
        <v>1209.6000000000001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400</v>
      </c>
      <c r="V60" s="304">
        <f t="shared" si="2"/>
        <v>410.40000000000003</v>
      </c>
      <c r="W60" s="37">
        <f>IFERROR(IF(V60=0,"",ROUNDUP(V60/H60,0)*0.02175),"")</f>
        <v>0.8264999999999999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30</v>
      </c>
      <c r="V63" s="304">
        <f t="shared" si="2"/>
        <v>30</v>
      </c>
      <c r="W63" s="37">
        <f>IFERROR(IF(V63=0,"",ROUNDUP(V63/H63,0)*0.00753),"")</f>
        <v>7.5300000000000006E-2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160</v>
      </c>
      <c r="V64" s="304">
        <f t="shared" si="2"/>
        <v>160</v>
      </c>
      <c r="W64" s="37">
        <f t="shared" ref="W64:W72" si="3">IFERROR(IF(V64=0,"",ROUNDUP(V64/H64,0)*0.00937),"")</f>
        <v>0.37480000000000002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180</v>
      </c>
      <c r="V69" s="304">
        <f t="shared" si="2"/>
        <v>180</v>
      </c>
      <c r="W69" s="37">
        <f t="shared" si="3"/>
        <v>0.37480000000000002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127.03703703703704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128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1.6514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770</v>
      </c>
      <c r="V74" s="305">
        <f>IFERROR(SUM(V59:V72),"0")</f>
        <v>780.40000000000009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100</v>
      </c>
      <c r="V77" s="304">
        <f t="shared" si="4"/>
        <v>108</v>
      </c>
      <c r="W77" s="37">
        <f>IFERROR(IF(V77=0,"",ROUNDUP(V77/H77,0)*0.02175),"")</f>
        <v>0.21749999999999997</v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468</v>
      </c>
      <c r="V81" s="304">
        <f t="shared" si="4"/>
        <v>468</v>
      </c>
      <c r="W81" s="37">
        <f>IFERROR(IF(V81=0,"",ROUNDUP(V81/H81,0)*0.00753),"")</f>
        <v>1.1746799999999999</v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165.25925925925927</v>
      </c>
      <c r="V82" s="305">
        <f>IFERROR(V76/H76,"0")+IFERROR(V77/H77,"0")+IFERROR(V78/H78,"0")+IFERROR(V79/H79,"0")+IFERROR(V80/H80,"0")+IFERROR(V81/H81,"0")</f>
        <v>166</v>
      </c>
      <c r="W82" s="305">
        <f>IFERROR(IF(W76="",0,W76),"0")+IFERROR(IF(W77="",0,W77),"0")+IFERROR(IF(W78="",0,W78),"0")+IFERROR(IF(W79="",0,W79),"0")+IFERROR(IF(W80="",0,W80),"0")+IFERROR(IF(W81="",0,W81),"0")</f>
        <v>1.39218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568</v>
      </c>
      <c r="V83" s="305">
        <f>IFERROR(SUM(V76:V81),"0")</f>
        <v>576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100</v>
      </c>
      <c r="V85" s="304">
        <f t="shared" ref="V85:V93" si="5">IFERROR(IF(U85="",0,CEILING((U85/$H85),1)*$H85),"")</f>
        <v>108</v>
      </c>
      <c r="W85" s="37">
        <f>IFERROR(IF(V85=0,"",ROUNDUP(V85/H85,0)*0.02175),"")</f>
        <v>0.26100000000000001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42</v>
      </c>
      <c r="V86" s="304">
        <f t="shared" si="5"/>
        <v>42</v>
      </c>
      <c r="W86" s="37">
        <f>IFERROR(IF(V86=0,"",ROUNDUP(V86/H86,0)*0.00937),"")</f>
        <v>9.3700000000000006E-2</v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300</v>
      </c>
      <c r="V89" s="304">
        <f t="shared" si="5"/>
        <v>306</v>
      </c>
      <c r="W89" s="37">
        <f>IFERROR(IF(V89=0,"",ROUNDUP(V89/H89,0)*0.02175),"")</f>
        <v>0.73949999999999994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54.444444444444443</v>
      </c>
      <c r="V94" s="305">
        <f>IFERROR(V85/H85,"0")+IFERROR(V86/H86,"0")+IFERROR(V87/H87,"0")+IFERROR(V88/H88,"0")+IFERROR(V89/H89,"0")+IFERROR(V90/H90,"0")+IFERROR(V91/H91,"0")+IFERROR(V92/H92,"0")+IFERROR(V93/H93,"0")</f>
        <v>56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1.0941999999999998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442</v>
      </c>
      <c r="V95" s="305">
        <f>IFERROR(SUM(V85:V93),"0")</f>
        <v>456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150</v>
      </c>
      <c r="V99" s="304">
        <f t="shared" si="6"/>
        <v>153.9</v>
      </c>
      <c r="W99" s="37">
        <f>IFERROR(IF(V99=0,"",ROUNDUP(V99/H99,0)*0.02175),"")</f>
        <v>0.41324999999999995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18.518518518518519</v>
      </c>
      <c r="V106" s="305">
        <f>IFERROR(V97/H97,"0")+IFERROR(V98/H98,"0")+IFERROR(V99/H99,"0")+IFERROR(V100/H100,"0")+IFERROR(V101/H101,"0")+IFERROR(V102/H102,"0")+IFERROR(V103/H103,"0")+IFERROR(V104/H104,"0")+IFERROR(V105/H105,"0")</f>
        <v>19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0.41324999999999995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150</v>
      </c>
      <c r="V107" s="305">
        <f>IFERROR(SUM(V97:V105),"0")</f>
        <v>153.9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100</v>
      </c>
      <c r="V134" s="304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100</v>
      </c>
      <c r="V135" s="304">
        <f t="shared" si="7"/>
        <v>100.80000000000001</v>
      </c>
      <c r="W135" s="37">
        <f>IFERROR(IF(V135=0,"",ROUNDUP(V135/H135,0)*0.00753),"")</f>
        <v>0.18071999999999999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100</v>
      </c>
      <c r="V136" s="304">
        <f t="shared" si="7"/>
        <v>100.80000000000001</v>
      </c>
      <c r="W136" s="37">
        <f>IFERROR(IF(V136=0,"",ROUNDUP(V136/H136,0)*0.00753),"")</f>
        <v>0.18071999999999999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71.428571428571431</v>
      </c>
      <c r="V142" s="305">
        <f>IFERROR(V134/H134,"0")+IFERROR(V135/H135,"0")+IFERROR(V136/H136,"0")+IFERROR(V137/H137,"0")+IFERROR(V138/H138,"0")+IFERROR(V139/H139,"0")+IFERROR(V140/H140,"0")+IFERROR(V141/H141,"0")</f>
        <v>72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0.54215999999999998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300</v>
      </c>
      <c r="V143" s="305">
        <f>IFERROR(SUM(V134:V141),"0")</f>
        <v>302.40000000000003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300</v>
      </c>
      <c r="V156" s="304">
        <f>IFERROR(IF(U156="",0,CEILING((U156/$H156),1)*$H156),"")</f>
        <v>302.40000000000003</v>
      </c>
      <c r="W156" s="37">
        <f>IFERROR(IF(V156=0,"",ROUNDUP(V156/H156,0)*0.00937),"")</f>
        <v>0.52471999999999996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300</v>
      </c>
      <c r="V157" s="304">
        <f>IFERROR(IF(U157="",0,CEILING((U157/$H157),1)*$H157),"")</f>
        <v>302.40000000000003</v>
      </c>
      <c r="W157" s="37">
        <f>IFERROR(IF(V157=0,"",ROUNDUP(V157/H157,0)*0.00937),"")</f>
        <v>0.52471999999999996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300</v>
      </c>
      <c r="V158" s="304">
        <f>IFERROR(IF(U158="",0,CEILING((U158/$H158),1)*$H158),"")</f>
        <v>302.40000000000003</v>
      </c>
      <c r="W158" s="37">
        <f>IFERROR(IF(V158=0,"",ROUNDUP(V158/H158,0)*0.00937),"")</f>
        <v>0.52471999999999996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300</v>
      </c>
      <c r="V159" s="304">
        <f>IFERROR(IF(U159="",0,CEILING((U159/$H159),1)*$H159),"")</f>
        <v>302.40000000000003</v>
      </c>
      <c r="W159" s="37">
        <f>IFERROR(IF(V159=0,"",ROUNDUP(V159/H159,0)*0.00937),"")</f>
        <v>0.52471999999999996</v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222.2222222222222</v>
      </c>
      <c r="V160" s="305">
        <f>IFERROR(V156/H156,"0")+IFERROR(V157/H157,"0")+IFERROR(V158/H158,"0")+IFERROR(V159/H159,"0")</f>
        <v>224</v>
      </c>
      <c r="W160" s="305">
        <f>IFERROR(IF(W156="",0,W156),"0")+IFERROR(IF(W157="",0,W157),"0")+IFERROR(IF(W158="",0,W158),"0")+IFERROR(IF(W159="",0,W159),"0")</f>
        <v>2.0988799999999999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1200</v>
      </c>
      <c r="V161" s="305">
        <f>IFERROR(SUM(V156:V159),"0")</f>
        <v>1209.6000000000001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80</v>
      </c>
      <c r="V164" s="304">
        <f t="shared" si="8"/>
        <v>85.8</v>
      </c>
      <c r="W164" s="37">
        <f>IFERROR(IF(V164=0,"",ROUNDUP(V164/H164,0)*0.02175),"")</f>
        <v>0.23924999999999999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10.256410256410257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0.23924999999999999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80</v>
      </c>
      <c r="V181" s="305">
        <f>IFERROR(SUM(V163:V179),"0")</f>
        <v>85.8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600</v>
      </c>
      <c r="V190" s="304">
        <f t="shared" si="10"/>
        <v>604.80000000000007</v>
      </c>
      <c r="W190" s="37">
        <f>IFERROR(IF(V190=0,"",ROUNDUP(V190/H190,0)*0.02039),"")</f>
        <v>1.14184</v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200</v>
      </c>
      <c r="V193" s="304">
        <f t="shared" si="10"/>
        <v>205.20000000000002</v>
      </c>
      <c r="W193" s="37">
        <f>IFERROR(IF(V193=0,"",ROUNDUP(V193/H193,0)*0.02039),"")</f>
        <v>0.38740999999999998</v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100</v>
      </c>
      <c r="V195" s="304">
        <f t="shared" si="10"/>
        <v>108</v>
      </c>
      <c r="W195" s="37">
        <f>IFERROR(IF(V195=0,"",ROUNDUP(V195/H195,0)*0.02175),"")</f>
        <v>0.21749999999999997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50</v>
      </c>
      <c r="V199" s="304">
        <f t="shared" si="10"/>
        <v>50</v>
      </c>
      <c r="W199" s="37">
        <f t="shared" si="11"/>
        <v>9.3700000000000006E-2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93.333333333333343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95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1.8404500000000001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950</v>
      </c>
      <c r="V205" s="305">
        <f>IFERROR(SUM(V189:V203),"0")</f>
        <v>968.00000000000011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900</v>
      </c>
      <c r="V211" s="304">
        <f>IFERROR(IF(U211="",0,CEILING((U211/$H211),1)*$H211),"")</f>
        <v>903</v>
      </c>
      <c r="W211" s="37">
        <f>IFERROR(IF(V211=0,"",ROUNDUP(V211/H211,0)*0.00753),"")</f>
        <v>1.6189500000000001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500</v>
      </c>
      <c r="V212" s="304">
        <f>IFERROR(IF(U212="",0,CEILING((U212/$H212),1)*$H212),"")</f>
        <v>504</v>
      </c>
      <c r="W212" s="37">
        <f>IFERROR(IF(V212=0,"",ROUNDUP(V212/H212,0)*0.00753),"")</f>
        <v>0.90360000000000007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105</v>
      </c>
      <c r="V213" s="304">
        <f>IFERROR(IF(U213="",0,CEILING((U213/$H213),1)*$H213),"")</f>
        <v>105</v>
      </c>
      <c r="W213" s="37">
        <f>IFERROR(IF(V213=0,"",ROUNDUP(V213/H213,0)*0.00502),"")</f>
        <v>0.251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383.33333333333331</v>
      </c>
      <c r="V215" s="305">
        <f>IFERROR(V211/H211,"0")+IFERROR(V212/H212,"0")+IFERROR(V213/H213,"0")+IFERROR(V214/H214,"0")</f>
        <v>385</v>
      </c>
      <c r="W215" s="305">
        <f>IFERROR(IF(W211="",0,W211),"0")+IFERROR(IF(W212="",0,W212),"0")+IFERROR(IF(W213="",0,W213),"0")+IFERROR(IF(W214="",0,W214),"0")</f>
        <v>2.7735500000000002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1505</v>
      </c>
      <c r="V216" s="305">
        <f>IFERROR(SUM(V211:V214),"0")</f>
        <v>1512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180</v>
      </c>
      <c r="V221" s="304">
        <f t="shared" si="12"/>
        <v>180</v>
      </c>
      <c r="W221" s="37">
        <f>IFERROR(IF(V221=0,"",ROUNDUP(V221/H221,0)*0.00937),"")</f>
        <v>0.46849999999999997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50</v>
      </c>
      <c r="V224" s="305">
        <f>IFERROR(V218/H218,"0")+IFERROR(V219/H219,"0")+IFERROR(V220/H220,"0")+IFERROR(V221/H221,"0")+IFERROR(V222/H222,"0")+IFERROR(V223/H223,"0")</f>
        <v>50</v>
      </c>
      <c r="W224" s="305">
        <f>IFERROR(IF(W218="",0,W218),"0")+IFERROR(IF(W219="",0,W219),"0")+IFERROR(IF(W220="",0,W220),"0")+IFERROR(IF(W221="",0,W221),"0")+IFERROR(IF(W222="",0,W222),"0")+IFERROR(IF(W223="",0,W223),"0")</f>
        <v>0.46849999999999997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180</v>
      </c>
      <c r="V225" s="305">
        <f>IFERROR(SUM(V218:V223),"0")</f>
        <v>180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100</v>
      </c>
      <c r="V227" s="304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750</v>
      </c>
      <c r="V228" s="304">
        <f>IFERROR(IF(U228="",0,CEILING((U228/$H228),1)*$H228),"")</f>
        <v>756.6</v>
      </c>
      <c r="W228" s="37">
        <f>IFERROR(IF(V228=0,"",ROUNDUP(V228/H228,0)*0.02175),"")</f>
        <v>2.10975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100</v>
      </c>
      <c r="V229" s="304">
        <f>IFERROR(IF(U229="",0,CEILING((U229/$H229),1)*$H229),"")</f>
        <v>100.80000000000001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119.96336996336996</v>
      </c>
      <c r="V231" s="305">
        <f>IFERROR(V227/H227,"0")+IFERROR(V228/H228,"0")+IFERROR(V229/H229,"0")+IFERROR(V230/H230,"0")</f>
        <v>121</v>
      </c>
      <c r="W231" s="305">
        <f>IFERROR(IF(W227="",0,W227),"0")+IFERROR(IF(W228="",0,W228),"0")+IFERROR(IF(W229="",0,W229),"0")+IFERROR(IF(W230="",0,W230),"0")</f>
        <v>2.6317500000000003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950</v>
      </c>
      <c r="V232" s="305">
        <f>IFERROR(SUM(V227:V230),"0")</f>
        <v>958.2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63</v>
      </c>
      <c r="V236" s="304">
        <f>IFERROR(IF(U236="",0,CEILING((U236/$H236),1)*$H236),"")</f>
        <v>63.749999999999993</v>
      </c>
      <c r="W236" s="37">
        <f>IFERROR(IF(V236=0,"",ROUNDUP(V236/H236,0)*0.00753),"")</f>
        <v>0.18825</v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24.705882352941178</v>
      </c>
      <c r="V237" s="305">
        <f>IFERROR(V234/H234,"0")+IFERROR(V235/H235,"0")+IFERROR(V236/H236,"0")</f>
        <v>25</v>
      </c>
      <c r="W237" s="305">
        <f>IFERROR(IF(W234="",0,W234),"0")+IFERROR(IF(W235="",0,W235),"0")+IFERROR(IF(W236="",0,W236),"0")</f>
        <v>0.18825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63</v>
      </c>
      <c r="V238" s="305">
        <f>IFERROR(SUM(V234:V236),"0")</f>
        <v>63.749999999999993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100</v>
      </c>
      <c r="V253" s="304">
        <f t="shared" si="13"/>
        <v>100</v>
      </c>
      <c r="W253" s="37">
        <f>IFERROR(IF(V253=0,"",ROUNDUP(V253/H253,0)*0.00937),"")</f>
        <v>0.18740000000000001</v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20</v>
      </c>
      <c r="V254" s="305">
        <f>IFERROR(V247/H247,"0")+IFERROR(V248/H248,"0")+IFERROR(V249/H249,"0")+IFERROR(V250/H250,"0")+IFERROR(V251/H251,"0")+IFERROR(V252/H252,"0")+IFERROR(V253/H253,"0")</f>
        <v>20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0.18740000000000001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100</v>
      </c>
      <c r="V255" s="305">
        <f>IFERROR(SUM(V247:V253),"0")</f>
        <v>100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650</v>
      </c>
      <c r="V267" s="304">
        <f>IFERROR(IF(U267="",0,CEILING((U267/$H267),1)*$H267),"")</f>
        <v>656.1</v>
      </c>
      <c r="W267" s="37">
        <f>IFERROR(IF(V267=0,"",ROUNDUP(V267/H267,0)*0.02175),"")</f>
        <v>1.7617499999999999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252</v>
      </c>
      <c r="V268" s="304">
        <f>IFERROR(IF(U268="",0,CEILING((U268/$H268),1)*$H268),"")</f>
        <v>252</v>
      </c>
      <c r="W268" s="37">
        <f>IFERROR(IF(V268=0,"",ROUNDUP(V268/H268,0)*0.00753),"")</f>
        <v>0.753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180.24691358024691</v>
      </c>
      <c r="V270" s="305">
        <f>IFERROR(V267/H267,"0")+IFERROR(V268/H268,"0")+IFERROR(V269/H269,"0")</f>
        <v>181</v>
      </c>
      <c r="W270" s="305">
        <f>IFERROR(IF(W267="",0,W267),"0")+IFERROR(IF(W268="",0,W268),"0")+IFERROR(IF(W269="",0,W269),"0")</f>
        <v>2.5147499999999998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902</v>
      </c>
      <c r="V271" s="305">
        <f>IFERROR(SUM(V267:V269),"0")</f>
        <v>908.1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1100</v>
      </c>
      <c r="V283" s="304">
        <f t="shared" ref="V283:V290" si="14">IFERROR(IF(U283="",0,CEILING((U283/$H283),1)*$H283),"")</f>
        <v>1110</v>
      </c>
      <c r="W283" s="37">
        <f>IFERROR(IF(V283=0,"",ROUNDUP(V283/H283,0)*0.02175),"")</f>
        <v>1.6094999999999999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73.333333333333329</v>
      </c>
      <c r="V291" s="305">
        <f>IFERROR(V283/H283,"0")+IFERROR(V284/H284,"0")+IFERROR(V285/H285,"0")+IFERROR(V286/H286,"0")+IFERROR(V287/H287,"0")+IFERROR(V288/H288,"0")+IFERROR(V289/H289,"0")+IFERROR(V290/H290,"0")</f>
        <v>74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1.6094999999999999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1100</v>
      </c>
      <c r="V292" s="305">
        <f>IFERROR(SUM(V283:V290),"0")</f>
        <v>1110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0</v>
      </c>
      <c r="V294" s="304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0</v>
      </c>
      <c r="V296" s="305">
        <f>IFERROR(V294/H294,"0")+IFERROR(V295/H295,"0")</f>
        <v>0</v>
      </c>
      <c r="W296" s="305">
        <f>IFERROR(IF(W294="",0,W294),"0")+IFERROR(IF(W295="",0,W295),"0")</f>
        <v>0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0</v>
      </c>
      <c r="V297" s="305">
        <f>IFERROR(SUM(V294:V295),"0")</f>
        <v>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160</v>
      </c>
      <c r="V299" s="304">
        <f>IFERROR(IF(U299="",0,CEILING((U299/$H299),1)*$H299),"")</f>
        <v>163.79999999999998</v>
      </c>
      <c r="W299" s="37">
        <f>IFERROR(IF(V299=0,"",ROUNDUP(V299/H299,0)*0.02175),"")</f>
        <v>0.45674999999999999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20.512820512820515</v>
      </c>
      <c r="V300" s="305">
        <f>IFERROR(V299/H299,"0")</f>
        <v>21</v>
      </c>
      <c r="W300" s="305">
        <f>IFERROR(IF(W299="",0,W299),"0")</f>
        <v>0.45674999999999999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160</v>
      </c>
      <c r="V301" s="305">
        <f>IFERROR(SUM(V299:V299),"0")</f>
        <v>163.79999999999998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80</v>
      </c>
      <c r="V320" s="304">
        <f>IFERROR(IF(U320="",0,CEILING((U320/$H320),1)*$H320),"")</f>
        <v>85.8</v>
      </c>
      <c r="W320" s="37">
        <f>IFERROR(IF(V320=0,"",ROUNDUP(V320/H320,0)*0.02175),"")</f>
        <v>0.23924999999999999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10.256410256410257</v>
      </c>
      <c r="V324" s="305">
        <f>IFERROR(V320/H320,"0")+IFERROR(V321/H321,"0")+IFERROR(V322/H322,"0")+IFERROR(V323/H323,"0")</f>
        <v>11</v>
      </c>
      <c r="W324" s="305">
        <f>IFERROR(IF(W320="",0,W320),"0")+IFERROR(IF(W321="",0,W321),"0")+IFERROR(IF(W322="",0,W322),"0")+IFERROR(IF(W323="",0,W323),"0")</f>
        <v>0.23924999999999999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80</v>
      </c>
      <c r="V325" s="305">
        <f>IFERROR(SUM(V320:V323),"0")</f>
        <v>85.8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300</v>
      </c>
      <c r="V338" s="304">
        <f t="shared" ref="V338:V350" si="15">IFERROR(IF(U338="",0,CEILING((U338/$H338),1)*$H338),"")</f>
        <v>302.40000000000003</v>
      </c>
      <c r="W338" s="37">
        <f>IFERROR(IF(V338=0,"",ROUNDUP(V338/H338,0)*0.00753),"")</f>
        <v>0.54215999999999998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33</v>
      </c>
      <c r="V341" s="304">
        <f t="shared" si="15"/>
        <v>33.6</v>
      </c>
      <c r="W341" s="37">
        <f>IFERROR(IF(V341=0,"",ROUNDUP(V341/H341,0)*0.00753),"")</f>
        <v>0.15060000000000001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91.071428571428569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92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0.69276000000000004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333</v>
      </c>
      <c r="V352" s="305">
        <f>IFERROR(SUM(V338:V350),"0")</f>
        <v>336.00000000000006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250</v>
      </c>
      <c r="V381" s="304">
        <f t="shared" ref="V381:V387" si="17">IFERROR(IF(U381="",0,CEILING((U381/$H381),1)*$H381),"")</f>
        <v>252</v>
      </c>
      <c r="W381" s="37">
        <f>IFERROR(IF(V381=0,"",ROUNDUP(V381/H381,0)*0.00753),"")</f>
        <v>0.45180000000000003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59.523809523809518</v>
      </c>
      <c r="V388" s="305">
        <f>IFERROR(V381/H381,"0")+IFERROR(V382/H382,"0")+IFERROR(V383/H383,"0")+IFERROR(V384/H384,"0")+IFERROR(V385/H385,"0")+IFERROR(V386/H386,"0")+IFERROR(V387/H387,"0")</f>
        <v>60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0.45180000000000003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250</v>
      </c>
      <c r="V389" s="305">
        <f>IFERROR(SUM(V381:V387),"0")</f>
        <v>252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500</v>
      </c>
      <c r="V413" s="304">
        <f>IFERROR(IF(U413="",0,CEILING((U413/$H413),1)*$H413),"")</f>
        <v>501.6</v>
      </c>
      <c r="W413" s="37">
        <f>IFERROR(IF(V413=0,"",ROUNDUP(V413/H413,0)*0.01196),"")</f>
        <v>1.1362000000000001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94.696969696969688</v>
      </c>
      <c r="V415" s="305">
        <f>IFERROR(V413/H413,"0")+IFERROR(V414/H414,"0")</f>
        <v>95</v>
      </c>
      <c r="W415" s="305">
        <f>IFERROR(IF(W413="",0,W413),"0")+IFERROR(IF(W414="",0,W414),"0")</f>
        <v>1.1362000000000001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500</v>
      </c>
      <c r="V416" s="305">
        <f>IFERROR(SUM(V413:V414),"0")</f>
        <v>501.6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500</v>
      </c>
      <c r="V420" s="304">
        <f t="shared" si="19"/>
        <v>501.6</v>
      </c>
      <c r="W420" s="37">
        <f>IFERROR(IF(V420=0,"",ROUNDUP(V420/H420,0)*0.01196),"")</f>
        <v>1.1362000000000001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94.696969696969688</v>
      </c>
      <c r="V424" s="305">
        <f>IFERROR(V418/H418,"0")+IFERROR(V419/H419,"0")+IFERROR(V420/H420,"0")+IFERROR(V421/H421,"0")+IFERROR(V422/H422,"0")+IFERROR(V423/H423,"0")</f>
        <v>95</v>
      </c>
      <c r="W424" s="305">
        <f>IFERROR(IF(W418="",0,W418),"0")+IFERROR(IF(W419="",0,W419),"0")+IFERROR(IF(W420="",0,W420),"0")+IFERROR(IF(W421="",0,W421),"0")+IFERROR(IF(W422="",0,W422),"0")+IFERROR(IF(W423="",0,W423),"0")</f>
        <v>1.1362000000000001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500</v>
      </c>
      <c r="V425" s="305">
        <f>IFERROR(SUM(V418:V423),"0")</f>
        <v>501.6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12283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12414.550000000001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12992.05260512908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13131.175999999998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23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23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13567.05260512908</v>
      </c>
      <c r="V461" s="305">
        <f>GrossWeightTotalR+PalletQtyTotalR*25</f>
        <v>13706.175999999998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2095.9521484325405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2113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26.194429999999993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1209.6000000000001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1966.3000000000002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302.40000000000003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1295.4000000000001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3681.9500000000003</v>
      </c>
      <c r="K468" s="47">
        <f>IFERROR(V247*1,"0")+IFERROR(V248*1,"0")+IFERROR(V249*1,"0")+IFERROR(V250*1,"0")+IFERROR(V251*1,"0")+IFERROR(V252*1,"0")+IFERROR(V253*1,"0")+IFERROR(V257*1,"0")+IFERROR(V258*1,"0")</f>
        <v>100</v>
      </c>
      <c r="L468" s="47">
        <f>IFERROR(V263*1,"0")+IFERROR(V267*1,"0")+IFERROR(V268*1,"0")+IFERROR(V269*1,"0")+IFERROR(V273*1,"0")+IFERROR(V277*1,"0")</f>
        <v>908.1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1273.8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85.8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336.00000000000006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252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1003.2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2023-10-03T09:49:56Z</dcterms:modified>
</cp:coreProperties>
</file>