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W413" i="2"/>
  <c r="W415" i="2" s="1"/>
  <c r="V413" i="2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W366" i="2"/>
  <c r="V366" i="2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V296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W277" i="2"/>
  <c r="W278" i="2" s="1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U209" i="2"/>
  <c r="U208" i="2"/>
  <c r="V207" i="2"/>
  <c r="M207" i="2"/>
  <c r="U205" i="2"/>
  <c r="U204" i="2"/>
  <c r="W203" i="2"/>
  <c r="V203" i="2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V48" i="2" l="1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W436" i="2"/>
  <c r="V446" i="2"/>
  <c r="V447" i="2"/>
  <c r="U461" i="2"/>
  <c r="F10" i="2"/>
  <c r="W153" i="2"/>
  <c r="W312" i="2"/>
  <c r="W82" i="2"/>
  <c r="W180" i="2"/>
  <c r="W142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<sst xmlns="http://schemas.openxmlformats.org/spreadsheetml/2006/main" count="2663" uniqueCount="629">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</sst>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 t="s">
        <v>628</v>
      </c>
      <c r="I5" s="315"/>
      <c r="J5" s="315"/>
      <c r="K5" s="315"/>
      <c r="M5" s="27" t="s">
        <v>4</v>
      </c>
      <c r="N5" s="317">
        <v>45204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Четверг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0.625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1250</v>
      </c>
      <c r="V283" s="56">
        <f t="shared" ref="V283:V290" si="14">IFERROR(IF(U283="",0,CEILING((U283/$H283),1)*$H283),"")</f>
        <v>1260</v>
      </c>
      <c r="W283" s="42">
        <f>IFERROR(IF(V283=0,"",ROUNDUP(V283/H283,0)*0.02175),"")</f>
        <v>1.827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83.333333333333329</v>
      </c>
      <c r="V291" s="44">
        <f>IFERROR(V283/H283,"0")+IFERROR(V284/H284,"0")+IFERROR(V285/H285,"0")+IFERROR(V286/H286,"0")+IFERROR(V287/H287,"0")+IFERROR(V288/H288,"0")+IFERROR(V289/H289,"0")+IFERROR(V290/H290,"0")</f>
        <v>84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1.827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1250</v>
      </c>
      <c r="V292" s="44">
        <f>IFERROR(SUM(V283:V290),"0")</f>
        <v>1260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1250</v>
      </c>
      <c r="V294" s="56">
        <f>IFERROR(IF(U294="",0,CEILING((U294/$H294),1)*$H294),"")</f>
        <v>1260</v>
      </c>
      <c r="W294" s="42">
        <f>IFERROR(IF(V294=0,"",ROUNDUP(V294/H294,0)*0.02175),"")</f>
        <v>1.827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83.333333333333329</v>
      </c>
      <c r="V296" s="44">
        <f>IFERROR(V294/H294,"0")+IFERROR(V295/H295,"0")</f>
        <v>84</v>
      </c>
      <c r="W296" s="44">
        <f>IFERROR(IF(W294="",0,W294),"0")+IFERROR(IF(W295="",0,W295),"0")</f>
        <v>1.827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1250</v>
      </c>
      <c r="V297" s="44">
        <f>IFERROR(SUM(V294:V295),"0")</f>
        <v>1260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2500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2520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2580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2600.64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4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4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2680</v>
      </c>
      <c r="V461" s="44">
        <f>GrossWeightTotalR+PalletQtyTotalR*25</f>
        <v>2700.64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166.66666666666666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168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3.6539999999999999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2520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