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1" l="1"/>
  <c r="U461" i="1"/>
  <c r="U459" i="1"/>
  <c r="U458" i="1"/>
  <c r="V457" i="1"/>
  <c r="M457" i="1"/>
  <c r="U454" i="1"/>
  <c r="U453" i="1"/>
  <c r="V452" i="1"/>
  <c r="W452" i="1" s="1"/>
  <c r="M452" i="1"/>
  <c r="W451" i="1"/>
  <c r="W453" i="1" s="1"/>
  <c r="V451" i="1"/>
  <c r="M451" i="1"/>
  <c r="U449" i="1"/>
  <c r="V448" i="1"/>
  <c r="U448" i="1"/>
  <c r="W447" i="1"/>
  <c r="V447" i="1"/>
  <c r="M447" i="1"/>
  <c r="V446" i="1"/>
  <c r="M446" i="1"/>
  <c r="U444" i="1"/>
  <c r="U443" i="1"/>
  <c r="V442" i="1"/>
  <c r="W442" i="1" s="1"/>
  <c r="M442" i="1"/>
  <c r="W441" i="1"/>
  <c r="W443" i="1" s="1"/>
  <c r="V441" i="1"/>
  <c r="V443" i="1" s="1"/>
  <c r="M441" i="1"/>
  <c r="U439" i="1"/>
  <c r="U438" i="1"/>
  <c r="W437" i="1"/>
  <c r="V437" i="1"/>
  <c r="M437" i="1"/>
  <c r="V436" i="1"/>
  <c r="V438" i="1" s="1"/>
  <c r="M436" i="1"/>
  <c r="U432" i="1"/>
  <c r="U431" i="1"/>
  <c r="V430" i="1"/>
  <c r="W430" i="1" s="1"/>
  <c r="M430" i="1"/>
  <c r="W429" i="1"/>
  <c r="W431" i="1" s="1"/>
  <c r="V429" i="1"/>
  <c r="M429" i="1"/>
  <c r="U427" i="1"/>
  <c r="V426" i="1"/>
  <c r="U426" i="1"/>
  <c r="W425" i="1"/>
  <c r="V425" i="1"/>
  <c r="W424" i="1"/>
  <c r="V424" i="1"/>
  <c r="W423" i="1"/>
  <c r="V423" i="1"/>
  <c r="W422" i="1"/>
  <c r="V422" i="1"/>
  <c r="M422" i="1"/>
  <c r="V421" i="1"/>
  <c r="W421" i="1" s="1"/>
  <c r="M421" i="1"/>
  <c r="W420" i="1"/>
  <c r="V420" i="1"/>
  <c r="V427" i="1" s="1"/>
  <c r="M420" i="1"/>
  <c r="U418" i="1"/>
  <c r="U417" i="1"/>
  <c r="W416" i="1"/>
  <c r="V416" i="1"/>
  <c r="M416" i="1"/>
  <c r="V415" i="1"/>
  <c r="V417" i="1" s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W386" i="1"/>
  <c r="V386" i="1"/>
  <c r="W385" i="1"/>
  <c r="V385" i="1"/>
  <c r="M385" i="1"/>
  <c r="V384" i="1"/>
  <c r="W384" i="1" s="1"/>
  <c r="M384" i="1"/>
  <c r="W383" i="1"/>
  <c r="W390" i="1" s="1"/>
  <c r="V383" i="1"/>
  <c r="M383" i="1"/>
  <c r="U381" i="1"/>
  <c r="V380" i="1"/>
  <c r="U380" i="1"/>
  <c r="W379" i="1"/>
  <c r="V379" i="1"/>
  <c r="M379" i="1"/>
  <c r="V378" i="1"/>
  <c r="M378" i="1"/>
  <c r="U375" i="1"/>
  <c r="U374" i="1"/>
  <c r="V373" i="1"/>
  <c r="U371" i="1"/>
  <c r="U370" i="1"/>
  <c r="W369" i="1"/>
  <c r="V369" i="1"/>
  <c r="M369" i="1"/>
  <c r="V368" i="1"/>
  <c r="W368" i="1" s="1"/>
  <c r="M368" i="1"/>
  <c r="W367" i="1"/>
  <c r="W370" i="1" s="1"/>
  <c r="V367" i="1"/>
  <c r="M367" i="1"/>
  <c r="U365" i="1"/>
  <c r="V364" i="1"/>
  <c r="U364" i="1"/>
  <c r="W363" i="1"/>
  <c r="W364" i="1" s="1"/>
  <c r="V363" i="1"/>
  <c r="V365" i="1" s="1"/>
  <c r="M363" i="1"/>
  <c r="U361" i="1"/>
  <c r="U360" i="1"/>
  <c r="W359" i="1"/>
  <c r="V359" i="1"/>
  <c r="M359" i="1"/>
  <c r="V358" i="1"/>
  <c r="W358" i="1" s="1"/>
  <c r="M358" i="1"/>
  <c r="W357" i="1"/>
  <c r="V357" i="1"/>
  <c r="M357" i="1"/>
  <c r="V356" i="1"/>
  <c r="M356" i="1"/>
  <c r="U354" i="1"/>
  <c r="U353" i="1"/>
  <c r="V352" i="1"/>
  <c r="W352" i="1" s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W353" i="1" s="1"/>
  <c r="V340" i="1"/>
  <c r="M340" i="1"/>
  <c r="U338" i="1"/>
  <c r="V337" i="1"/>
  <c r="U337" i="1"/>
  <c r="W336" i="1"/>
  <c r="V336" i="1"/>
  <c r="M336" i="1"/>
  <c r="V335" i="1"/>
  <c r="M335" i="1"/>
  <c r="U331" i="1"/>
  <c r="U330" i="1"/>
  <c r="V329" i="1"/>
  <c r="M329" i="1"/>
  <c r="U327" i="1"/>
  <c r="U326" i="1"/>
  <c r="V325" i="1"/>
  <c r="W325" i="1" s="1"/>
  <c r="M325" i="1"/>
  <c r="W324" i="1"/>
  <c r="V324" i="1"/>
  <c r="M324" i="1"/>
  <c r="V323" i="1"/>
  <c r="W323" i="1" s="1"/>
  <c r="M323" i="1"/>
  <c r="W322" i="1"/>
  <c r="W326" i="1" s="1"/>
  <c r="V322" i="1"/>
  <c r="M322" i="1"/>
  <c r="U320" i="1"/>
  <c r="V319" i="1"/>
  <c r="U319" i="1"/>
  <c r="W318" i="1"/>
  <c r="V318" i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M311" i="1"/>
  <c r="W310" i="1"/>
  <c r="V310" i="1"/>
  <c r="M310" i="1"/>
  <c r="U307" i="1"/>
  <c r="V306" i="1"/>
  <c r="U306" i="1"/>
  <c r="W305" i="1"/>
  <c r="W306" i="1" s="1"/>
  <c r="V305" i="1"/>
  <c r="V307" i="1" s="1"/>
  <c r="M305" i="1"/>
  <c r="U303" i="1"/>
  <c r="V302" i="1"/>
  <c r="U302" i="1"/>
  <c r="W301" i="1"/>
  <c r="W302" i="1" s="1"/>
  <c r="V301" i="1"/>
  <c r="V303" i="1" s="1"/>
  <c r="M301" i="1"/>
  <c r="U299" i="1"/>
  <c r="V298" i="1"/>
  <c r="U298" i="1"/>
  <c r="W297" i="1"/>
  <c r="V297" i="1"/>
  <c r="M297" i="1"/>
  <c r="V296" i="1"/>
  <c r="M296" i="1"/>
  <c r="U294" i="1"/>
  <c r="U293" i="1"/>
  <c r="V292" i="1"/>
  <c r="W292" i="1" s="1"/>
  <c r="M292" i="1"/>
  <c r="W291" i="1"/>
  <c r="V291" i="1"/>
  <c r="M291" i="1"/>
  <c r="V290" i="1"/>
  <c r="W290" i="1" s="1"/>
  <c r="V289" i="1"/>
  <c r="W289" i="1" s="1"/>
  <c r="M289" i="1"/>
  <c r="W288" i="1"/>
  <c r="V288" i="1"/>
  <c r="M288" i="1"/>
  <c r="V287" i="1"/>
  <c r="W287" i="1" s="1"/>
  <c r="M287" i="1"/>
  <c r="W286" i="1"/>
  <c r="V286" i="1"/>
  <c r="M286" i="1"/>
  <c r="V285" i="1"/>
  <c r="M285" i="1"/>
  <c r="U281" i="1"/>
  <c r="U280" i="1"/>
  <c r="V279" i="1"/>
  <c r="M279" i="1"/>
  <c r="U277" i="1"/>
  <c r="U276" i="1"/>
  <c r="V275" i="1"/>
  <c r="M275" i="1"/>
  <c r="U273" i="1"/>
  <c r="U272" i="1"/>
  <c r="V271" i="1"/>
  <c r="W271" i="1" s="1"/>
  <c r="M271" i="1"/>
  <c r="W270" i="1"/>
  <c r="V270" i="1"/>
  <c r="M270" i="1"/>
  <c r="V269" i="1"/>
  <c r="V273" i="1" s="1"/>
  <c r="M269" i="1"/>
  <c r="U267" i="1"/>
  <c r="U266" i="1"/>
  <c r="V265" i="1"/>
  <c r="M265" i="1"/>
  <c r="U262" i="1"/>
  <c r="U261" i="1"/>
  <c r="V260" i="1"/>
  <c r="W260" i="1" s="1"/>
  <c r="M260" i="1"/>
  <c r="W259" i="1"/>
  <c r="W261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W250" i="1"/>
  <c r="V250" i="1"/>
  <c r="M250" i="1"/>
  <c r="V249" i="1"/>
  <c r="M249" i="1"/>
  <c r="U246" i="1"/>
  <c r="U245" i="1"/>
  <c r="V244" i="1"/>
  <c r="W244" i="1" s="1"/>
  <c r="M244" i="1"/>
  <c r="W243" i="1"/>
  <c r="V243" i="1"/>
  <c r="M243" i="1"/>
  <c r="V242" i="1"/>
  <c r="V246" i="1" s="1"/>
  <c r="M242" i="1"/>
  <c r="U240" i="1"/>
  <c r="U239" i="1"/>
  <c r="V238" i="1"/>
  <c r="W238" i="1" s="1"/>
  <c r="M238" i="1"/>
  <c r="W237" i="1"/>
  <c r="V237" i="1"/>
  <c r="W236" i="1"/>
  <c r="W239" i="1" s="1"/>
  <c r="V236" i="1"/>
  <c r="U234" i="1"/>
  <c r="U233" i="1"/>
  <c r="V232" i="1"/>
  <c r="W232" i="1" s="1"/>
  <c r="M232" i="1"/>
  <c r="W231" i="1"/>
  <c r="W233" i="1" s="1"/>
  <c r="V231" i="1"/>
  <c r="M231" i="1"/>
  <c r="V230" i="1"/>
  <c r="W230" i="1" s="1"/>
  <c r="M230" i="1"/>
  <c r="W229" i="1"/>
  <c r="V229" i="1"/>
  <c r="V233" i="1" s="1"/>
  <c r="M229" i="1"/>
  <c r="U227" i="1"/>
  <c r="U226" i="1"/>
  <c r="W225" i="1"/>
  <c r="V225" i="1"/>
  <c r="M225" i="1"/>
  <c r="V224" i="1"/>
  <c r="W224" i="1" s="1"/>
  <c r="M224" i="1"/>
  <c r="W223" i="1"/>
  <c r="V223" i="1"/>
  <c r="M223" i="1"/>
  <c r="V222" i="1"/>
  <c r="W222" i="1" s="1"/>
  <c r="M222" i="1"/>
  <c r="W221" i="1"/>
  <c r="V221" i="1"/>
  <c r="M221" i="1"/>
  <c r="V220" i="1"/>
  <c r="V226" i="1" s="1"/>
  <c r="M220" i="1"/>
  <c r="U218" i="1"/>
  <c r="U217" i="1"/>
  <c r="V216" i="1"/>
  <c r="W216" i="1" s="1"/>
  <c r="M216" i="1"/>
  <c r="W215" i="1"/>
  <c r="W217" i="1" s="1"/>
  <c r="V215" i="1"/>
  <c r="M215" i="1"/>
  <c r="V214" i="1"/>
  <c r="W214" i="1" s="1"/>
  <c r="M214" i="1"/>
  <c r="W213" i="1"/>
  <c r="V213" i="1"/>
  <c r="V217" i="1" s="1"/>
  <c r="M213" i="1"/>
  <c r="U211" i="1"/>
  <c r="V210" i="1"/>
  <c r="U210" i="1"/>
  <c r="W209" i="1"/>
  <c r="W210" i="1" s="1"/>
  <c r="V209" i="1"/>
  <c r="V211" i="1" s="1"/>
  <c r="M209" i="1"/>
  <c r="U207" i="1"/>
  <c r="U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W206" i="1" s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V166" i="1"/>
  <c r="V183" i="1" s="1"/>
  <c r="M166" i="1"/>
  <c r="W165" i="1"/>
  <c r="V165" i="1"/>
  <c r="V182" i="1" s="1"/>
  <c r="M165" i="1"/>
  <c r="U163" i="1"/>
  <c r="U162" i="1"/>
  <c r="W161" i="1"/>
  <c r="V161" i="1"/>
  <c r="M161" i="1"/>
  <c r="V160" i="1"/>
  <c r="W160" i="1" s="1"/>
  <c r="M160" i="1"/>
  <c r="W159" i="1"/>
  <c r="V159" i="1"/>
  <c r="M159" i="1"/>
  <c r="V158" i="1"/>
  <c r="V162" i="1" s="1"/>
  <c r="M158" i="1"/>
  <c r="U156" i="1"/>
  <c r="U155" i="1"/>
  <c r="V154" i="1"/>
  <c r="V156" i="1" s="1"/>
  <c r="M154" i="1"/>
  <c r="W153" i="1"/>
  <c r="V153" i="1"/>
  <c r="V155" i="1" s="1"/>
  <c r="U151" i="1"/>
  <c r="U150" i="1"/>
  <c r="V149" i="1"/>
  <c r="V151" i="1" s="1"/>
  <c r="M149" i="1"/>
  <c r="W148" i="1"/>
  <c r="V148" i="1"/>
  <c r="M148" i="1"/>
  <c r="U145" i="1"/>
  <c r="U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H470" i="1" s="1"/>
  <c r="M136" i="1"/>
  <c r="U133" i="1"/>
  <c r="U132" i="1"/>
  <c r="V131" i="1"/>
  <c r="W131" i="1" s="1"/>
  <c r="M131" i="1"/>
  <c r="W130" i="1"/>
  <c r="V130" i="1"/>
  <c r="M130" i="1"/>
  <c r="V129" i="1"/>
  <c r="G470" i="1" s="1"/>
  <c r="M129" i="1"/>
  <c r="U125" i="1"/>
  <c r="U124" i="1"/>
  <c r="V123" i="1"/>
  <c r="W123" i="1" s="1"/>
  <c r="M123" i="1"/>
  <c r="W122" i="1"/>
  <c r="V122" i="1"/>
  <c r="M122" i="1"/>
  <c r="V121" i="1"/>
  <c r="V125" i="1" s="1"/>
  <c r="M121" i="1"/>
  <c r="W120" i="1"/>
  <c r="V120" i="1"/>
  <c r="M120" i="1"/>
  <c r="U117" i="1"/>
  <c r="U116" i="1"/>
  <c r="W115" i="1"/>
  <c r="V115" i="1"/>
  <c r="W114" i="1"/>
  <c r="V114" i="1"/>
  <c r="M114" i="1"/>
  <c r="V113" i="1"/>
  <c r="W113" i="1" s="1"/>
  <c r="V112" i="1"/>
  <c r="V116" i="1" s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V98" i="1"/>
  <c r="V108" i="1" s="1"/>
  <c r="U96" i="1"/>
  <c r="U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V95" i="1" s="1"/>
  <c r="M87" i="1"/>
  <c r="W86" i="1"/>
  <c r="V86" i="1"/>
  <c r="V96" i="1" s="1"/>
  <c r="M86" i="1"/>
  <c r="U84" i="1"/>
  <c r="U83" i="1"/>
  <c r="W82" i="1"/>
  <c r="V82" i="1"/>
  <c r="M82" i="1"/>
  <c r="V81" i="1"/>
  <c r="W81" i="1" s="1"/>
  <c r="M81" i="1"/>
  <c r="W80" i="1"/>
  <c r="V80" i="1"/>
  <c r="W79" i="1"/>
  <c r="V79" i="1"/>
  <c r="W78" i="1"/>
  <c r="V78" i="1"/>
  <c r="M78" i="1"/>
  <c r="V77" i="1"/>
  <c r="V83" i="1" s="1"/>
  <c r="U75" i="1"/>
  <c r="U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V59" i="1"/>
  <c r="E470" i="1" s="1"/>
  <c r="U56" i="1"/>
  <c r="U55" i="1"/>
  <c r="W54" i="1"/>
  <c r="V54" i="1"/>
  <c r="W53" i="1"/>
  <c r="V53" i="1"/>
  <c r="M53" i="1"/>
  <c r="V52" i="1"/>
  <c r="D470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U460" i="1" s="1"/>
  <c r="V23" i="1"/>
  <c r="U23" i="1"/>
  <c r="W22" i="1"/>
  <c r="W23" i="1" s="1"/>
  <c r="V22" i="1"/>
  <c r="M22" i="1"/>
  <c r="H10" i="1"/>
  <c r="A9" i="1"/>
  <c r="F10" i="1" s="1"/>
  <c r="D7" i="1"/>
  <c r="N6" i="1"/>
  <c r="M2" i="1"/>
  <c r="U463" i="1" l="1"/>
  <c r="H9" i="1"/>
  <c r="A10" i="1"/>
  <c r="B470" i="1"/>
  <c r="V462" i="1"/>
  <c r="V461" i="1"/>
  <c r="U464" i="1"/>
  <c r="V24" i="1"/>
  <c r="W27" i="1"/>
  <c r="W32" i="1" s="1"/>
  <c r="W35" i="1"/>
  <c r="W37" i="1" s="1"/>
  <c r="V38" i="1"/>
  <c r="C470" i="1"/>
  <c r="W47" i="1"/>
  <c r="W48" i="1" s="1"/>
  <c r="V48" i="1"/>
  <c r="W52" i="1"/>
  <c r="W55" i="1" s="1"/>
  <c r="V56" i="1"/>
  <c r="W59" i="1"/>
  <c r="W74" i="1" s="1"/>
  <c r="V75" i="1"/>
  <c r="W77" i="1"/>
  <c r="W83" i="1" s="1"/>
  <c r="V84" i="1"/>
  <c r="W87" i="1"/>
  <c r="W95" i="1" s="1"/>
  <c r="W98" i="1"/>
  <c r="W108" i="1" s="1"/>
  <c r="V109" i="1"/>
  <c r="W112" i="1"/>
  <c r="W116" i="1" s="1"/>
  <c r="F470" i="1"/>
  <c r="W121" i="1"/>
  <c r="W124" i="1" s="1"/>
  <c r="V124" i="1"/>
  <c r="W129" i="1"/>
  <c r="W132" i="1" s="1"/>
  <c r="V132" i="1"/>
  <c r="W136" i="1"/>
  <c r="W144" i="1" s="1"/>
  <c r="V145" i="1"/>
  <c r="I470" i="1"/>
  <c r="W149" i="1"/>
  <c r="W150" i="1" s="1"/>
  <c r="V150" i="1"/>
  <c r="W154" i="1"/>
  <c r="W155" i="1" s="1"/>
  <c r="W158" i="1"/>
  <c r="W162" i="1" s="1"/>
  <c r="V163" i="1"/>
  <c r="W166" i="1"/>
  <c r="W182" i="1" s="1"/>
  <c r="W185" i="1"/>
  <c r="W187" i="1" s="1"/>
  <c r="V188" i="1"/>
  <c r="J470" i="1"/>
  <c r="V207" i="1"/>
  <c r="V206" i="1"/>
  <c r="V239" i="1"/>
  <c r="K470" i="1"/>
  <c r="V257" i="1"/>
  <c r="W249" i="1"/>
  <c r="W256" i="1" s="1"/>
  <c r="V261" i="1"/>
  <c r="V276" i="1"/>
  <c r="W275" i="1"/>
  <c r="W276" i="1" s="1"/>
  <c r="V277" i="1"/>
  <c r="V280" i="1"/>
  <c r="W279" i="1"/>
  <c r="W280" i="1" s="1"/>
  <c r="V281" i="1"/>
  <c r="M470" i="1"/>
  <c r="V293" i="1"/>
  <c r="W285" i="1"/>
  <c r="W293" i="1" s="1"/>
  <c r="V294" i="1"/>
  <c r="V299" i="1"/>
  <c r="W296" i="1"/>
  <c r="W298" i="1" s="1"/>
  <c r="F9" i="1"/>
  <c r="J9" i="1"/>
  <c r="V55" i="1"/>
  <c r="V74" i="1"/>
  <c r="V464" i="1" s="1"/>
  <c r="V133" i="1"/>
  <c r="V144" i="1"/>
  <c r="V218" i="1"/>
  <c r="V227" i="1"/>
  <c r="W220" i="1"/>
  <c r="W226" i="1" s="1"/>
  <c r="V234" i="1"/>
  <c r="V240" i="1"/>
  <c r="V245" i="1"/>
  <c r="W242" i="1"/>
  <c r="W245" i="1" s="1"/>
  <c r="V256" i="1"/>
  <c r="V262" i="1"/>
  <c r="L470" i="1"/>
  <c r="V266" i="1"/>
  <c r="W265" i="1"/>
  <c r="W266" i="1" s="1"/>
  <c r="V267" i="1"/>
  <c r="V272" i="1"/>
  <c r="W269" i="1"/>
  <c r="W272" i="1" s="1"/>
  <c r="W314" i="1"/>
  <c r="W311" i="1"/>
  <c r="N470" i="1"/>
  <c r="V315" i="1"/>
  <c r="V314" i="1"/>
  <c r="V320" i="1"/>
  <c r="W317" i="1"/>
  <c r="W319" i="1" s="1"/>
  <c r="V326" i="1"/>
  <c r="V327" i="1"/>
  <c r="V330" i="1"/>
  <c r="W329" i="1"/>
  <c r="W330" i="1" s="1"/>
  <c r="V331" i="1"/>
  <c r="O470" i="1"/>
  <c r="V338" i="1"/>
  <c r="W335" i="1"/>
  <c r="W337" i="1" s="1"/>
  <c r="V353" i="1"/>
  <c r="V371" i="1"/>
  <c r="V370" i="1"/>
  <c r="V374" i="1"/>
  <c r="W373" i="1"/>
  <c r="W374" i="1" s="1"/>
  <c r="V375" i="1"/>
  <c r="V381" i="1"/>
  <c r="W378" i="1"/>
  <c r="W380" i="1" s="1"/>
  <c r="V390" i="1"/>
  <c r="W426" i="1"/>
  <c r="V431" i="1"/>
  <c r="V444" i="1"/>
  <c r="V449" i="1"/>
  <c r="W446" i="1"/>
  <c r="W448" i="1" s="1"/>
  <c r="V453" i="1"/>
  <c r="P470" i="1"/>
  <c r="V354" i="1"/>
  <c r="V361" i="1"/>
  <c r="W356" i="1"/>
  <c r="W360" i="1" s="1"/>
  <c r="V360" i="1"/>
  <c r="V391" i="1"/>
  <c r="V394" i="1"/>
  <c r="W393" i="1"/>
  <c r="W394" i="1" s="1"/>
  <c r="V395" i="1"/>
  <c r="V398" i="1"/>
  <c r="W397" i="1"/>
  <c r="W398" i="1" s="1"/>
  <c r="V399" i="1"/>
  <c r="Q470" i="1"/>
  <c r="V412" i="1"/>
  <c r="W403" i="1"/>
  <c r="W412" i="1" s="1"/>
  <c r="V413" i="1"/>
  <c r="V418" i="1"/>
  <c r="W415" i="1"/>
  <c r="W417" i="1" s="1"/>
  <c r="V432" i="1"/>
  <c r="V439" i="1"/>
  <c r="W436" i="1"/>
  <c r="W438" i="1" s="1"/>
  <c r="V454" i="1"/>
  <c r="S470" i="1"/>
  <c r="V458" i="1"/>
  <c r="W457" i="1"/>
  <c r="W458" i="1" s="1"/>
  <c r="V459" i="1"/>
  <c r="R470" i="1"/>
  <c r="W465" i="1" l="1"/>
  <c r="V460" i="1"/>
  <c r="V463" i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<sst xmlns="http://schemas.openxmlformats.org/spreadsheetml/2006/main" count="1677" uniqueCount="639">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</sst>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45204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2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100</v>
      </c>
      <c r="V52" s="306">
        <f>IFERROR(IF(U52="",0,CEILING((U52/$H52),1)*$H52),"")</f>
        <v>108</v>
      </c>
      <c r="W52" s="37">
        <f>IFERROR(IF(V52=0,"",ROUNDUP(V52/H52,0)*0.02175),"")</f>
        <v>0.21749999999999997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9.2592592592592595</v>
      </c>
      <c r="V55" s="307">
        <f>IFERROR(V52/H52,"0")+IFERROR(V53/H53,"0")+IFERROR(V54/H54,"0")</f>
        <v>10</v>
      </c>
      <c r="W55" s="307">
        <f>IFERROR(IF(W52="",0,W52),"0")+IFERROR(IF(W53="",0,W53),"0")+IFERROR(IF(W54="",0,W54),"0")</f>
        <v>0.21749999999999997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100</v>
      </c>
      <c r="V56" s="307">
        <f>IFERROR(SUM(V52:V54),"0")</f>
        <v>108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15">
        <v>4680115882577</v>
      </c>
      <c r="E59" s="316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15">
        <v>4607091382945</v>
      </c>
      <c r="E60" s="316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15">
        <v>4607091385670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15">
        <v>4680115881327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15">
        <v>4680115882539</v>
      </c>
      <c r="E65" s="316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15">
        <v>4607091385687</v>
      </c>
      <c r="E66" s="316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15">
        <v>4680115880269</v>
      </c>
      <c r="E71" s="316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15">
        <v>4680115880429</v>
      </c>
      <c r="E72" s="316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15">
        <v>4680115881457</v>
      </c>
      <c r="E73" s="316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2"/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4"/>
      <c r="M74" s="319" t="s">
        <v>64</v>
      </c>
      <c r="N74" s="320"/>
      <c r="O74" s="320"/>
      <c r="P74" s="320"/>
      <c r="Q74" s="320"/>
      <c r="R74" s="320"/>
      <c r="S74" s="321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23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33" t="s">
        <v>93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15">
        <v>4607091384789</v>
      </c>
      <c r="E77" s="316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18"/>
      <c r="O77" s="318"/>
      <c r="P77" s="318"/>
      <c r="Q77" s="316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15">
        <v>4680115881488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15">
        <v>4607091384765</v>
      </c>
      <c r="E79" s="316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15">
        <v>4680115882775</v>
      </c>
      <c r="E80" s="316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15">
        <v>4680115880658</v>
      </c>
      <c r="E81" s="316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15">
        <v>4607091381962</v>
      </c>
      <c r="E82" s="316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2"/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4"/>
      <c r="M83" s="319" t="s">
        <v>64</v>
      </c>
      <c r="N83" s="320"/>
      <c r="O83" s="320"/>
      <c r="P83" s="320"/>
      <c r="Q83" s="320"/>
      <c r="R83" s="320"/>
      <c r="S83" s="321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23"/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4"/>
      <c r="M84" s="319" t="s">
        <v>64</v>
      </c>
      <c r="N84" s="320"/>
      <c r="O84" s="320"/>
      <c r="P84" s="320"/>
      <c r="Q84" s="320"/>
      <c r="R84" s="320"/>
      <c r="S84" s="321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33" t="s">
        <v>59</v>
      </c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  <c r="S85" s="323"/>
      <c r="T85" s="323"/>
      <c r="U85" s="323"/>
      <c r="V85" s="323"/>
      <c r="W85" s="32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15">
        <v>4607091387667</v>
      </c>
      <c r="E86" s="316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18"/>
      <c r="O86" s="318"/>
      <c r="P86" s="318"/>
      <c r="Q86" s="316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15">
        <v>4607091387636</v>
      </c>
      <c r="E87" s="316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18"/>
      <c r="O87" s="318"/>
      <c r="P87" s="318"/>
      <c r="Q87" s="316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15">
        <v>4607091384727</v>
      </c>
      <c r="E88" s="316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15">
        <v>4607091386745</v>
      </c>
      <c r="E89" s="316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15">
        <v>4607091382426</v>
      </c>
      <c r="E90" s="316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15">
        <v>4607091386547</v>
      </c>
      <c r="E91" s="316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15">
        <v>4607091384703</v>
      </c>
      <c r="E92" s="316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15">
        <v>4607091384734</v>
      </c>
      <c r="E93" s="316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15">
        <v>4607091382464</v>
      </c>
      <c r="E94" s="316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2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4"/>
      <c r="M95" s="319" t="s">
        <v>64</v>
      </c>
      <c r="N95" s="320"/>
      <c r="O95" s="320"/>
      <c r="P95" s="320"/>
      <c r="Q95" s="320"/>
      <c r="R95" s="320"/>
      <c r="S95" s="321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23"/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4"/>
      <c r="M96" s="319" t="s">
        <v>64</v>
      </c>
      <c r="N96" s="320"/>
      <c r="O96" s="320"/>
      <c r="P96" s="320"/>
      <c r="Q96" s="320"/>
      <c r="R96" s="320"/>
      <c r="S96" s="321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33" t="s">
        <v>66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15">
        <v>4680115882584</v>
      </c>
      <c r="E98" s="316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18"/>
      <c r="O98" s="318"/>
      <c r="P98" s="318"/>
      <c r="Q98" s="316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15">
        <v>4607091386967</v>
      </c>
      <c r="E99" s="316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18"/>
      <c r="O99" s="318"/>
      <c r="P99" s="318"/>
      <c r="Q99" s="316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15">
        <v>4607091386967</v>
      </c>
      <c r="E100" s="316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15">
        <v>4680115882645</v>
      </c>
      <c r="E107" s="316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18"/>
      <c r="O107" s="318"/>
      <c r="P107" s="318"/>
      <c r="Q107" s="316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2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4"/>
      <c r="M109" s="319" t="s">
        <v>64</v>
      </c>
      <c r="N109" s="320"/>
      <c r="O109" s="320"/>
      <c r="P109" s="320"/>
      <c r="Q109" s="320"/>
      <c r="R109" s="320"/>
      <c r="S109" s="321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33" t="s">
        <v>202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15">
        <v>4607091383065</v>
      </c>
      <c r="E111" s="316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15">
        <v>4680115881532</v>
      </c>
      <c r="E112" s="316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15">
        <v>4680115882652</v>
      </c>
      <c r="E113" s="316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15">
        <v>4680115880238</v>
      </c>
      <c r="E114" s="316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18"/>
      <c r="O114" s="318"/>
      <c r="P114" s="318"/>
      <c r="Q114" s="316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15">
        <v>4680115881464</v>
      </c>
      <c r="E115" s="316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18"/>
      <c r="O115" s="318"/>
      <c r="P115" s="318"/>
      <c r="Q115" s="316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2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4"/>
      <c r="M116" s="319" t="s">
        <v>64</v>
      </c>
      <c r="N116" s="320"/>
      <c r="O116" s="320"/>
      <c r="P116" s="320"/>
      <c r="Q116" s="320"/>
      <c r="R116" s="320"/>
      <c r="S116" s="321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4"/>
      <c r="M117" s="319" t="s">
        <v>64</v>
      </c>
      <c r="N117" s="320"/>
      <c r="O117" s="320"/>
      <c r="P117" s="320"/>
      <c r="Q117" s="320"/>
      <c r="R117" s="320"/>
      <c r="S117" s="321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00"/>
      <c r="Y118" s="300"/>
    </row>
    <row r="119" spans="1:52" ht="14.25" customHeight="1" x14ac:dyDescent="0.25">
      <c r="A119" s="333" t="s">
        <v>66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15">
        <v>4607091385168</v>
      </c>
      <c r="E120" s="316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116</v>
      </c>
      <c r="V120" s="306">
        <f>IFERROR(IF(U120="",0,CEILING((U120/$H120),1)*$H120),"")</f>
        <v>121.5</v>
      </c>
      <c r="W120" s="37">
        <f>IFERROR(IF(V120=0,"",ROUNDUP(V120/H120,0)*0.02175),"")</f>
        <v>0.32624999999999998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15">
        <v>4607091383256</v>
      </c>
      <c r="E121" s="316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15">
        <v>4607091385748</v>
      </c>
      <c r="E122" s="316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18"/>
      <c r="O122" s="318"/>
      <c r="P122" s="318"/>
      <c r="Q122" s="316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15">
        <v>4607091384581</v>
      </c>
      <c r="E123" s="316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18"/>
      <c r="O123" s="318"/>
      <c r="P123" s="318"/>
      <c r="Q123" s="316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2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4"/>
      <c r="M124" s="319" t="s">
        <v>64</v>
      </c>
      <c r="N124" s="320"/>
      <c r="O124" s="320"/>
      <c r="P124" s="320"/>
      <c r="Q124" s="320"/>
      <c r="R124" s="320"/>
      <c r="S124" s="321"/>
      <c r="T124" s="38" t="s">
        <v>65</v>
      </c>
      <c r="U124" s="307">
        <f>IFERROR(U120/H120,"0")+IFERROR(U121/H121,"0")+IFERROR(U122/H122,"0")+IFERROR(U123/H123,"0")</f>
        <v>14.320987654320989</v>
      </c>
      <c r="V124" s="307">
        <f>IFERROR(V120/H120,"0")+IFERROR(V121/H121,"0")+IFERROR(V122/H122,"0")+IFERROR(V123/H123,"0")</f>
        <v>15</v>
      </c>
      <c r="W124" s="307">
        <f>IFERROR(IF(W120="",0,W120),"0")+IFERROR(IF(W121="",0,W121),"0")+IFERROR(IF(W122="",0,W122),"0")+IFERROR(IF(W123="",0,W123),"0")</f>
        <v>0.32624999999999998</v>
      </c>
      <c r="X124" s="308"/>
      <c r="Y124" s="308"/>
    </row>
    <row r="125" spans="1:52" x14ac:dyDescent="0.2">
      <c r="A125" s="323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4"/>
      <c r="M125" s="319" t="s">
        <v>64</v>
      </c>
      <c r="N125" s="320"/>
      <c r="O125" s="320"/>
      <c r="P125" s="320"/>
      <c r="Q125" s="320"/>
      <c r="R125" s="320"/>
      <c r="S125" s="321"/>
      <c r="T125" s="38" t="s">
        <v>63</v>
      </c>
      <c r="U125" s="307">
        <f>IFERROR(SUM(U120:U123),"0")</f>
        <v>116</v>
      </c>
      <c r="V125" s="307">
        <f>IFERROR(SUM(V120:V123),"0")</f>
        <v>121.5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00"/>
      <c r="Y127" s="300"/>
    </row>
    <row r="128" spans="1:52" ht="14.25" customHeight="1" x14ac:dyDescent="0.25">
      <c r="A128" s="333" t="s">
        <v>100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15">
        <v>4607091383423</v>
      </c>
      <c r="E129" s="316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15">
        <v>4607091381405</v>
      </c>
      <c r="E130" s="316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18"/>
      <c r="O130" s="318"/>
      <c r="P130" s="318"/>
      <c r="Q130" s="316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15">
        <v>4607091386516</v>
      </c>
      <c r="E131" s="316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2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4"/>
      <c r="M132" s="319" t="s">
        <v>64</v>
      </c>
      <c r="N132" s="320"/>
      <c r="O132" s="320"/>
      <c r="P132" s="320"/>
      <c r="Q132" s="320"/>
      <c r="R132" s="320"/>
      <c r="S132" s="321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23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4"/>
      <c r="M133" s="319" t="s">
        <v>64</v>
      </c>
      <c r="N133" s="320"/>
      <c r="O133" s="320"/>
      <c r="P133" s="320"/>
      <c r="Q133" s="320"/>
      <c r="R133" s="320"/>
      <c r="S133" s="321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00"/>
      <c r="Y134" s="300"/>
    </row>
    <row r="135" spans="1:52" ht="14.25" customHeight="1" x14ac:dyDescent="0.25">
      <c r="A135" s="333" t="s">
        <v>59</v>
      </c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15">
        <v>4680115880993</v>
      </c>
      <c r="E136" s="316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15">
        <v>4680115881761</v>
      </c>
      <c r="E137" s="316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15">
        <v>4680115881563</v>
      </c>
      <c r="E138" s="316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15">
        <v>4680115880986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15">
        <v>4680115880207</v>
      </c>
      <c r="E140" s="316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15">
        <v>4680115881785</v>
      </c>
      <c r="E141" s="316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15">
        <v>4680115881679</v>
      </c>
      <c r="E142" s="316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18"/>
      <c r="O142" s="318"/>
      <c r="P142" s="318"/>
      <c r="Q142" s="316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15">
        <v>4680115880191</v>
      </c>
      <c r="E143" s="316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18"/>
      <c r="O143" s="318"/>
      <c r="P143" s="318"/>
      <c r="Q143" s="316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2"/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4"/>
      <c r="M144" s="319" t="s">
        <v>64</v>
      </c>
      <c r="N144" s="320"/>
      <c r="O144" s="320"/>
      <c r="P144" s="320"/>
      <c r="Q144" s="320"/>
      <c r="R144" s="320"/>
      <c r="S144" s="321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23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4"/>
      <c r="M145" s="319" t="s">
        <v>64</v>
      </c>
      <c r="N145" s="320"/>
      <c r="O145" s="320"/>
      <c r="P145" s="320"/>
      <c r="Q145" s="320"/>
      <c r="R145" s="320"/>
      <c r="S145" s="321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00"/>
      <c r="Y146" s="300"/>
    </row>
    <row r="147" spans="1:52" ht="14.25" customHeight="1" x14ac:dyDescent="0.25">
      <c r="A147" s="333" t="s">
        <v>100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15">
        <v>4680115881402</v>
      </c>
      <c r="E148" s="316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18"/>
      <c r="O148" s="318"/>
      <c r="P148" s="318"/>
      <c r="Q148" s="316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15">
        <v>4680115881396</v>
      </c>
      <c r="E149" s="316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18"/>
      <c r="O149" s="318"/>
      <c r="P149" s="318"/>
      <c r="Q149" s="316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2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4"/>
      <c r="M150" s="319" t="s">
        <v>64</v>
      </c>
      <c r="N150" s="320"/>
      <c r="O150" s="320"/>
      <c r="P150" s="320"/>
      <c r="Q150" s="320"/>
      <c r="R150" s="320"/>
      <c r="S150" s="321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23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4"/>
      <c r="M151" s="319" t="s">
        <v>64</v>
      </c>
      <c r="N151" s="320"/>
      <c r="O151" s="320"/>
      <c r="P151" s="320"/>
      <c r="Q151" s="320"/>
      <c r="R151" s="320"/>
      <c r="S151" s="321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33" t="s">
        <v>93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15">
        <v>4680115882935</v>
      </c>
      <c r="E153" s="316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18"/>
      <c r="O153" s="318"/>
      <c r="P153" s="318"/>
      <c r="Q153" s="316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15">
        <v>4680115880764</v>
      </c>
      <c r="E154" s="316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18"/>
      <c r="O154" s="318"/>
      <c r="P154" s="318"/>
      <c r="Q154" s="316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2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4"/>
      <c r="M155" s="319" t="s">
        <v>64</v>
      </c>
      <c r="N155" s="320"/>
      <c r="O155" s="320"/>
      <c r="P155" s="320"/>
      <c r="Q155" s="320"/>
      <c r="R155" s="320"/>
      <c r="S155" s="321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4"/>
      <c r="M156" s="319" t="s">
        <v>64</v>
      </c>
      <c r="N156" s="320"/>
      <c r="O156" s="320"/>
      <c r="P156" s="320"/>
      <c r="Q156" s="320"/>
      <c r="R156" s="320"/>
      <c r="S156" s="321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33" t="s">
        <v>59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15">
        <v>4680115882683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15">
        <v>4680115882690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15">
        <v>4680115882669</v>
      </c>
      <c r="E160" s="316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18"/>
      <c r="O160" s="318"/>
      <c r="P160" s="318"/>
      <c r="Q160" s="316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15">
        <v>4680115882676</v>
      </c>
      <c r="E161" s="316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18"/>
      <c r="O161" s="318"/>
      <c r="P161" s="318"/>
      <c r="Q161" s="316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4"/>
      <c r="M162" s="319" t="s">
        <v>64</v>
      </c>
      <c r="N162" s="320"/>
      <c r="O162" s="320"/>
      <c r="P162" s="320"/>
      <c r="Q162" s="320"/>
      <c r="R162" s="320"/>
      <c r="S162" s="321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4"/>
      <c r="M163" s="319" t="s">
        <v>64</v>
      </c>
      <c r="N163" s="320"/>
      <c r="O163" s="320"/>
      <c r="P163" s="320"/>
      <c r="Q163" s="320"/>
      <c r="R163" s="320"/>
      <c r="S163" s="321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33" t="s">
        <v>66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15">
        <v>4680115881556</v>
      </c>
      <c r="E165" s="316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15">
        <v>4680115880573</v>
      </c>
      <c r="E166" s="316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15">
        <v>4680115880573</v>
      </c>
      <c r="E167" s="316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15">
        <v>4680115881594</v>
      </c>
      <c r="E168" s="316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15">
        <v>4680115881587</v>
      </c>
      <c r="E169" s="316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15">
        <v>4680115880962</v>
      </c>
      <c r="E170" s="316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15">
        <v>4680115881617</v>
      </c>
      <c r="E171" s="316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15">
        <v>4680115881228</v>
      </c>
      <c r="E172" s="316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15">
        <v>4680115881037</v>
      </c>
      <c r="E173" s="316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15">
        <v>4680115881211</v>
      </c>
      <c r="E174" s="316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15">
        <v>4680115881020</v>
      </c>
      <c r="E175" s="316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15">
        <v>4680115882195</v>
      </c>
      <c r="E176" s="316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15">
        <v>4680115880092</v>
      </c>
      <c r="E177" s="316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15">
        <v>4680115880221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15">
        <v>4680115882942</v>
      </c>
      <c r="E179" s="316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15">
        <v>4680115880504</v>
      </c>
      <c r="E180" s="316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18"/>
      <c r="O180" s="318"/>
      <c r="P180" s="318"/>
      <c r="Q180" s="316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15">
        <v>4680115882164</v>
      </c>
      <c r="E181" s="316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18"/>
      <c r="O181" s="318"/>
      <c r="P181" s="318"/>
      <c r="Q181" s="316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2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4"/>
      <c r="M182" s="319" t="s">
        <v>64</v>
      </c>
      <c r="N182" s="320"/>
      <c r="O182" s="320"/>
      <c r="P182" s="320"/>
      <c r="Q182" s="320"/>
      <c r="R182" s="320"/>
      <c r="S182" s="321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23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4"/>
      <c r="M183" s="319" t="s">
        <v>64</v>
      </c>
      <c r="N183" s="320"/>
      <c r="O183" s="320"/>
      <c r="P183" s="320"/>
      <c r="Q183" s="320"/>
      <c r="R183" s="320"/>
      <c r="S183" s="321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33" t="s">
        <v>202</v>
      </c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15">
        <v>4680115880801</v>
      </c>
      <c r="E185" s="316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18"/>
      <c r="O185" s="318"/>
      <c r="P185" s="318"/>
      <c r="Q185" s="316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15">
        <v>4680115880818</v>
      </c>
      <c r="E186" s="316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18"/>
      <c r="O186" s="318"/>
      <c r="P186" s="318"/>
      <c r="Q186" s="316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2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4"/>
      <c r="M187" s="319" t="s">
        <v>64</v>
      </c>
      <c r="N187" s="320"/>
      <c r="O187" s="320"/>
      <c r="P187" s="320"/>
      <c r="Q187" s="320"/>
      <c r="R187" s="320"/>
      <c r="S187" s="321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4"/>
      <c r="M188" s="319" t="s">
        <v>64</v>
      </c>
      <c r="N188" s="320"/>
      <c r="O188" s="320"/>
      <c r="P188" s="320"/>
      <c r="Q188" s="320"/>
      <c r="R188" s="320"/>
      <c r="S188" s="321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00"/>
      <c r="Y189" s="300"/>
    </row>
    <row r="190" spans="1:52" ht="14.25" customHeight="1" x14ac:dyDescent="0.25">
      <c r="A190" s="333" t="s">
        <v>100</v>
      </c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23"/>
      <c r="P190" s="323"/>
      <c r="Q190" s="323"/>
      <c r="R190" s="323"/>
      <c r="S190" s="323"/>
      <c r="T190" s="323"/>
      <c r="U190" s="323"/>
      <c r="V190" s="323"/>
      <c r="W190" s="32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15">
        <v>4607091387445</v>
      </c>
      <c r="E191" s="316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15">
        <v>4607091386004</v>
      </c>
      <c r="E192" s="316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15">
        <v>4607091386004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15">
        <v>4607091386073</v>
      </c>
      <c r="E194" s="316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15">
        <v>4607091387322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15">
        <v>4607091387322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15">
        <v>4607091387377</v>
      </c>
      <c r="E197" s="316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15">
        <v>4607091387353</v>
      </c>
      <c r="E198" s="316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15">
        <v>4607091386011</v>
      </c>
      <c r="E199" s="316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15">
        <v>4607091387308</v>
      </c>
      <c r="E200" s="316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15">
        <v>4607091387339</v>
      </c>
      <c r="E201" s="316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15">
        <v>4680115882638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15">
        <v>4680115881938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15">
        <v>4607091387346</v>
      </c>
      <c r="E204" s="316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18"/>
      <c r="O204" s="318"/>
      <c r="P204" s="318"/>
      <c r="Q204" s="316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15">
        <v>4607091389807</v>
      </c>
      <c r="E205" s="316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18"/>
      <c r="O205" s="318"/>
      <c r="P205" s="318"/>
      <c r="Q205" s="316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2"/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4"/>
      <c r="M206" s="319" t="s">
        <v>64</v>
      </c>
      <c r="N206" s="320"/>
      <c r="O206" s="320"/>
      <c r="P206" s="320"/>
      <c r="Q206" s="320"/>
      <c r="R206" s="320"/>
      <c r="S206" s="321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4"/>
      <c r="M207" s="319" t="s">
        <v>64</v>
      </c>
      <c r="N207" s="320"/>
      <c r="O207" s="320"/>
      <c r="P207" s="320"/>
      <c r="Q207" s="320"/>
      <c r="R207" s="320"/>
      <c r="S207" s="321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33" t="s">
        <v>93</v>
      </c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23"/>
      <c r="P208" s="323"/>
      <c r="Q208" s="323"/>
      <c r="R208" s="323"/>
      <c r="S208" s="323"/>
      <c r="T208" s="323"/>
      <c r="U208" s="323"/>
      <c r="V208" s="323"/>
      <c r="W208" s="32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15">
        <v>4680115881914</v>
      </c>
      <c r="E209" s="316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18"/>
      <c r="O209" s="318"/>
      <c r="P209" s="318"/>
      <c r="Q209" s="316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2"/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4"/>
      <c r="M210" s="319" t="s">
        <v>64</v>
      </c>
      <c r="N210" s="320"/>
      <c r="O210" s="320"/>
      <c r="P210" s="320"/>
      <c r="Q210" s="320"/>
      <c r="R210" s="320"/>
      <c r="S210" s="321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23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4"/>
      <c r="M211" s="319" t="s">
        <v>64</v>
      </c>
      <c r="N211" s="320"/>
      <c r="O211" s="320"/>
      <c r="P211" s="320"/>
      <c r="Q211" s="320"/>
      <c r="R211" s="320"/>
      <c r="S211" s="321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33" t="s">
        <v>59</v>
      </c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23"/>
      <c r="P212" s="323"/>
      <c r="Q212" s="323"/>
      <c r="R212" s="323"/>
      <c r="S212" s="323"/>
      <c r="T212" s="323"/>
      <c r="U212" s="323"/>
      <c r="V212" s="323"/>
      <c r="W212" s="32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15">
        <v>4607091387193</v>
      </c>
      <c r="E213" s="316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15">
        <v>4607091387230</v>
      </c>
      <c r="E214" s="316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15">
        <v>4607091387285</v>
      </c>
      <c r="E215" s="316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18"/>
      <c r="O215" s="318"/>
      <c r="P215" s="318"/>
      <c r="Q215" s="316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15">
        <v>4607091389845</v>
      </c>
      <c r="E216" s="316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18"/>
      <c r="O216" s="318"/>
      <c r="P216" s="318"/>
      <c r="Q216" s="316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2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4"/>
      <c r="M217" s="319" t="s">
        <v>64</v>
      </c>
      <c r="N217" s="320"/>
      <c r="O217" s="320"/>
      <c r="P217" s="320"/>
      <c r="Q217" s="320"/>
      <c r="R217" s="320"/>
      <c r="S217" s="321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4"/>
      <c r="M218" s="319" t="s">
        <v>64</v>
      </c>
      <c r="N218" s="320"/>
      <c r="O218" s="320"/>
      <c r="P218" s="320"/>
      <c r="Q218" s="320"/>
      <c r="R218" s="320"/>
      <c r="S218" s="321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33" t="s">
        <v>66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15">
        <v>4607091387766</v>
      </c>
      <c r="E220" s="316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15">
        <v>4607091387957</v>
      </c>
      <c r="E221" s="316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15">
        <v>4607091387964</v>
      </c>
      <c r="E222" s="316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15">
        <v>4607091381672</v>
      </c>
      <c r="E223" s="316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15">
        <v>4607091387537</v>
      </c>
      <c r="E224" s="316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18"/>
      <c r="O224" s="318"/>
      <c r="P224" s="318"/>
      <c r="Q224" s="316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15">
        <v>4607091387513</v>
      </c>
      <c r="E225" s="316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18"/>
      <c r="O225" s="318"/>
      <c r="P225" s="318"/>
      <c r="Q225" s="316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2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4"/>
      <c r="M226" s="319" t="s">
        <v>64</v>
      </c>
      <c r="N226" s="320"/>
      <c r="O226" s="320"/>
      <c r="P226" s="320"/>
      <c r="Q226" s="320"/>
      <c r="R226" s="320"/>
      <c r="S226" s="321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4"/>
      <c r="M227" s="319" t="s">
        <v>64</v>
      </c>
      <c r="N227" s="320"/>
      <c r="O227" s="320"/>
      <c r="P227" s="320"/>
      <c r="Q227" s="320"/>
      <c r="R227" s="320"/>
      <c r="S227" s="321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33" t="s">
        <v>202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15">
        <v>4607091380880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15">
        <v>4607091384482</v>
      </c>
      <c r="E230" s="316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15">
        <v>4607091380897</v>
      </c>
      <c r="E231" s="316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18"/>
      <c r="O231" s="318"/>
      <c r="P231" s="318"/>
      <c r="Q231" s="316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15">
        <v>4680115880368</v>
      </c>
      <c r="E232" s="316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18"/>
      <c r="O232" s="318"/>
      <c r="P232" s="318"/>
      <c r="Q232" s="316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2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4"/>
      <c r="M233" s="319" t="s">
        <v>64</v>
      </c>
      <c r="N233" s="320"/>
      <c r="O233" s="320"/>
      <c r="P233" s="320"/>
      <c r="Q233" s="320"/>
      <c r="R233" s="320"/>
      <c r="S233" s="321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4"/>
      <c r="M234" s="319" t="s">
        <v>64</v>
      </c>
      <c r="N234" s="320"/>
      <c r="O234" s="320"/>
      <c r="P234" s="320"/>
      <c r="Q234" s="320"/>
      <c r="R234" s="320"/>
      <c r="S234" s="321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33" t="s">
        <v>79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15">
        <v>4607091388374</v>
      </c>
      <c r="E236" s="316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15">
        <v>4607091388381</v>
      </c>
      <c r="E237" s="316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18"/>
      <c r="O237" s="318"/>
      <c r="P237" s="318"/>
      <c r="Q237" s="316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15">
        <v>4607091388404</v>
      </c>
      <c r="E238" s="316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18"/>
      <c r="O238" s="318"/>
      <c r="P238" s="318"/>
      <c r="Q238" s="316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2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4"/>
      <c r="M239" s="319" t="s">
        <v>64</v>
      </c>
      <c r="N239" s="320"/>
      <c r="O239" s="320"/>
      <c r="P239" s="320"/>
      <c r="Q239" s="320"/>
      <c r="R239" s="320"/>
      <c r="S239" s="321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4"/>
      <c r="M240" s="319" t="s">
        <v>64</v>
      </c>
      <c r="N240" s="320"/>
      <c r="O240" s="320"/>
      <c r="P240" s="320"/>
      <c r="Q240" s="320"/>
      <c r="R240" s="320"/>
      <c r="S240" s="321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33" t="s">
        <v>373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15">
        <v>4680115881808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15">
        <v>4680115881822</v>
      </c>
      <c r="E243" s="316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18"/>
      <c r="O243" s="318"/>
      <c r="P243" s="318"/>
      <c r="Q243" s="316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15">
        <v>4680115880016</v>
      </c>
      <c r="E244" s="316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18"/>
      <c r="O244" s="318"/>
      <c r="P244" s="318"/>
      <c r="Q244" s="316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2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4"/>
      <c r="M245" s="319" t="s">
        <v>64</v>
      </c>
      <c r="N245" s="320"/>
      <c r="O245" s="320"/>
      <c r="P245" s="320"/>
      <c r="Q245" s="320"/>
      <c r="R245" s="320"/>
      <c r="S245" s="321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4"/>
      <c r="M246" s="319" t="s">
        <v>64</v>
      </c>
      <c r="N246" s="320"/>
      <c r="O246" s="320"/>
      <c r="P246" s="320"/>
      <c r="Q246" s="320"/>
      <c r="R246" s="320"/>
      <c r="S246" s="321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00"/>
      <c r="Y247" s="300"/>
    </row>
    <row r="248" spans="1:52" ht="14.25" customHeight="1" x14ac:dyDescent="0.25">
      <c r="A248" s="333" t="s">
        <v>100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15">
        <v>4607091387421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15">
        <v>4607091387421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15">
        <v>4607091387452</v>
      </c>
      <c r="E251" s="316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15">
        <v>4607091387452</v>
      </c>
      <c r="E252" s="316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15">
        <v>4607091385984</v>
      </c>
      <c r="E253" s="316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15">
        <v>4607091387438</v>
      </c>
      <c r="E254" s="316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18"/>
      <c r="O254" s="318"/>
      <c r="P254" s="318"/>
      <c r="Q254" s="316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15">
        <v>4607091387469</v>
      </c>
      <c r="E255" s="316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18"/>
      <c r="O255" s="318"/>
      <c r="P255" s="318"/>
      <c r="Q255" s="316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2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4"/>
      <c r="M256" s="319" t="s">
        <v>64</v>
      </c>
      <c r="N256" s="320"/>
      <c r="O256" s="320"/>
      <c r="P256" s="320"/>
      <c r="Q256" s="320"/>
      <c r="R256" s="320"/>
      <c r="S256" s="321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4"/>
      <c r="M257" s="319" t="s">
        <v>64</v>
      </c>
      <c r="N257" s="320"/>
      <c r="O257" s="320"/>
      <c r="P257" s="320"/>
      <c r="Q257" s="320"/>
      <c r="R257" s="320"/>
      <c r="S257" s="321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33" t="s">
        <v>59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15">
        <v>4607091387292</v>
      </c>
      <c r="E259" s="316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18"/>
      <c r="O259" s="318"/>
      <c r="P259" s="318"/>
      <c r="Q259" s="316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15">
        <v>4607091387315</v>
      </c>
      <c r="E260" s="316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18"/>
      <c r="O260" s="318"/>
      <c r="P260" s="318"/>
      <c r="Q260" s="316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2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4"/>
      <c r="M261" s="319" t="s">
        <v>64</v>
      </c>
      <c r="N261" s="320"/>
      <c r="O261" s="320"/>
      <c r="P261" s="320"/>
      <c r="Q261" s="320"/>
      <c r="R261" s="320"/>
      <c r="S261" s="321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4"/>
      <c r="M262" s="319" t="s">
        <v>64</v>
      </c>
      <c r="N262" s="320"/>
      <c r="O262" s="320"/>
      <c r="P262" s="320"/>
      <c r="Q262" s="320"/>
      <c r="R262" s="320"/>
      <c r="S262" s="321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00"/>
      <c r="Y263" s="300"/>
    </row>
    <row r="264" spans="1:52" ht="14.25" customHeight="1" x14ac:dyDescent="0.25">
      <c r="A264" s="333" t="s">
        <v>59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15">
        <v>4607091383836</v>
      </c>
      <c r="E265" s="316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18"/>
      <c r="O265" s="318"/>
      <c r="P265" s="318"/>
      <c r="Q265" s="316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2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4"/>
      <c r="M267" s="319" t="s">
        <v>64</v>
      </c>
      <c r="N267" s="320"/>
      <c r="O267" s="320"/>
      <c r="P267" s="320"/>
      <c r="Q267" s="320"/>
      <c r="R267" s="320"/>
      <c r="S267" s="321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33" t="s">
        <v>66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15">
        <v>4607091387919</v>
      </c>
      <c r="E269" s="316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15">
        <v>4607091383942</v>
      </c>
      <c r="E270" s="316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15">
        <v>4607091383959</v>
      </c>
      <c r="E271" s="316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18"/>
      <c r="O271" s="318"/>
      <c r="P271" s="318"/>
      <c r="Q271" s="316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2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4"/>
      <c r="M273" s="319" t="s">
        <v>64</v>
      </c>
      <c r="N273" s="320"/>
      <c r="O273" s="320"/>
      <c r="P273" s="320"/>
      <c r="Q273" s="320"/>
      <c r="R273" s="320"/>
      <c r="S273" s="321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33" t="s">
        <v>202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15">
        <v>4607091388831</v>
      </c>
      <c r="E275" s="316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18"/>
      <c r="O275" s="318"/>
      <c r="P275" s="318"/>
      <c r="Q275" s="316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4"/>
      <c r="M277" s="319" t="s">
        <v>64</v>
      </c>
      <c r="N277" s="320"/>
      <c r="O277" s="320"/>
      <c r="P277" s="320"/>
      <c r="Q277" s="320"/>
      <c r="R277" s="320"/>
      <c r="S277" s="321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33" t="s">
        <v>79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15">
        <v>4607091383102</v>
      </c>
      <c r="E279" s="316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18"/>
      <c r="O279" s="318"/>
      <c r="P279" s="318"/>
      <c r="Q279" s="316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2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23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4"/>
      <c r="M281" s="319" t="s">
        <v>64</v>
      </c>
      <c r="N281" s="320"/>
      <c r="O281" s="320"/>
      <c r="P281" s="320"/>
      <c r="Q281" s="320"/>
      <c r="R281" s="320"/>
      <c r="S281" s="321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0"/>
      <c r="Y283" s="300"/>
    </row>
    <row r="284" spans="1:52" ht="14.25" customHeight="1" x14ac:dyDescent="0.25">
      <c r="A284" s="333" t="s">
        <v>100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15">
        <v>4607091383997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15">
        <v>4607091384130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15">
        <v>4607091384147</v>
      </c>
      <c r="E290" s="316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15">
        <v>4607091384154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15">
        <v>4607091384161</v>
      </c>
      <c r="E292" s="316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18"/>
      <c r="O292" s="318"/>
      <c r="P292" s="318"/>
      <c r="Q292" s="316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4"/>
      <c r="M294" s="319" t="s">
        <v>64</v>
      </c>
      <c r="N294" s="320"/>
      <c r="O294" s="320"/>
      <c r="P294" s="320"/>
      <c r="Q294" s="320"/>
      <c r="R294" s="320"/>
      <c r="S294" s="321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33" t="s">
        <v>93</v>
      </c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3"/>
      <c r="N295" s="323"/>
      <c r="O295" s="323"/>
      <c r="P295" s="323"/>
      <c r="Q295" s="323"/>
      <c r="R295" s="323"/>
      <c r="S295" s="323"/>
      <c r="T295" s="323"/>
      <c r="U295" s="323"/>
      <c r="V295" s="323"/>
      <c r="W295" s="32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15">
        <v>4607091383980</v>
      </c>
      <c r="E296" s="316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15">
        <v>4607091384178</v>
      </c>
      <c r="E297" s="316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18"/>
      <c r="O297" s="318"/>
      <c r="P297" s="318"/>
      <c r="Q297" s="316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2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4"/>
      <c r="M299" s="319" t="s">
        <v>64</v>
      </c>
      <c r="N299" s="320"/>
      <c r="O299" s="320"/>
      <c r="P299" s="320"/>
      <c r="Q299" s="320"/>
      <c r="R299" s="320"/>
      <c r="S299" s="321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33" t="s">
        <v>66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15">
        <v>4607091384260</v>
      </c>
      <c r="E301" s="316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18"/>
      <c r="O301" s="318"/>
      <c r="P301" s="318"/>
      <c r="Q301" s="316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4"/>
      <c r="M303" s="319" t="s">
        <v>64</v>
      </c>
      <c r="N303" s="320"/>
      <c r="O303" s="320"/>
      <c r="P303" s="320"/>
      <c r="Q303" s="320"/>
      <c r="R303" s="320"/>
      <c r="S303" s="321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33" t="s">
        <v>202</v>
      </c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323"/>
      <c r="P304" s="323"/>
      <c r="Q304" s="323"/>
      <c r="R304" s="323"/>
      <c r="S304" s="323"/>
      <c r="T304" s="323"/>
      <c r="U304" s="323"/>
      <c r="V304" s="323"/>
      <c r="W304" s="32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15">
        <v>4607091384673</v>
      </c>
      <c r="E305" s="316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18"/>
      <c r="O305" s="318"/>
      <c r="P305" s="318"/>
      <c r="Q305" s="316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4"/>
      <c r="M307" s="319" t="s">
        <v>64</v>
      </c>
      <c r="N307" s="320"/>
      <c r="O307" s="320"/>
      <c r="P307" s="320"/>
      <c r="Q307" s="320"/>
      <c r="R307" s="320"/>
      <c r="S307" s="321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00"/>
      <c r="Y308" s="300"/>
    </row>
    <row r="309" spans="1:52" ht="14.25" customHeight="1" x14ac:dyDescent="0.25">
      <c r="A309" s="333" t="s">
        <v>100</v>
      </c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15">
        <v>4607091384185</v>
      </c>
      <c r="E310" s="316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18"/>
      <c r="O310" s="318"/>
      <c r="P310" s="318"/>
      <c r="Q310" s="316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15">
        <v>4607091384192</v>
      </c>
      <c r="E311" s="316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18"/>
      <c r="O311" s="318"/>
      <c r="P311" s="318"/>
      <c r="Q311" s="316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15">
        <v>4680115881907</v>
      </c>
      <c r="E312" s="316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18"/>
      <c r="O312" s="318"/>
      <c r="P312" s="318"/>
      <c r="Q312" s="316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15">
        <v>4607091384680</v>
      </c>
      <c r="E313" s="316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19" t="s">
        <v>64</v>
      </c>
      <c r="N314" s="320"/>
      <c r="O314" s="320"/>
      <c r="P314" s="320"/>
      <c r="Q314" s="320"/>
      <c r="R314" s="320"/>
      <c r="S314" s="321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4"/>
      <c r="M315" s="319" t="s">
        <v>64</v>
      </c>
      <c r="N315" s="320"/>
      <c r="O315" s="320"/>
      <c r="P315" s="320"/>
      <c r="Q315" s="320"/>
      <c r="R315" s="320"/>
      <c r="S315" s="321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33" t="s">
        <v>59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15">
        <v>4607091384802</v>
      </c>
      <c r="E317" s="316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18"/>
      <c r="O317" s="318"/>
      <c r="P317" s="318"/>
      <c r="Q317" s="316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15">
        <v>4607091384826</v>
      </c>
      <c r="E318" s="316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18"/>
      <c r="O318" s="318"/>
      <c r="P318" s="318"/>
      <c r="Q318" s="316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2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4"/>
      <c r="M319" s="319" t="s">
        <v>64</v>
      </c>
      <c r="N319" s="320"/>
      <c r="O319" s="320"/>
      <c r="P319" s="320"/>
      <c r="Q319" s="320"/>
      <c r="R319" s="320"/>
      <c r="S319" s="321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4"/>
      <c r="M320" s="319" t="s">
        <v>64</v>
      </c>
      <c r="N320" s="320"/>
      <c r="O320" s="320"/>
      <c r="P320" s="320"/>
      <c r="Q320" s="320"/>
      <c r="R320" s="320"/>
      <c r="S320" s="321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33" t="s">
        <v>66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15">
        <v>4607091384246</v>
      </c>
      <c r="E322" s="316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18"/>
      <c r="O322" s="318"/>
      <c r="P322" s="318"/>
      <c r="Q322" s="316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15">
        <v>4680115881976</v>
      </c>
      <c r="E323" s="316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18"/>
      <c r="O323" s="318"/>
      <c r="P323" s="318"/>
      <c r="Q323" s="316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15">
        <v>4607091384253</v>
      </c>
      <c r="E324" s="316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18"/>
      <c r="O324" s="318"/>
      <c r="P324" s="318"/>
      <c r="Q324" s="316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15">
        <v>4680115881969</v>
      </c>
      <c r="E325" s="316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2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19" t="s">
        <v>64</v>
      </c>
      <c r="N326" s="320"/>
      <c r="O326" s="320"/>
      <c r="P326" s="320"/>
      <c r="Q326" s="320"/>
      <c r="R326" s="320"/>
      <c r="S326" s="321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23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4"/>
      <c r="M327" s="319" t="s">
        <v>64</v>
      </c>
      <c r="N327" s="320"/>
      <c r="O327" s="320"/>
      <c r="P327" s="320"/>
      <c r="Q327" s="320"/>
      <c r="R327" s="320"/>
      <c r="S327" s="321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33" t="s">
        <v>202</v>
      </c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323"/>
      <c r="W328" s="32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15">
        <v>4607091389357</v>
      </c>
      <c r="E329" s="316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18"/>
      <c r="O329" s="318"/>
      <c r="P329" s="318"/>
      <c r="Q329" s="316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4"/>
      <c r="M331" s="319" t="s">
        <v>64</v>
      </c>
      <c r="N331" s="320"/>
      <c r="O331" s="320"/>
      <c r="P331" s="320"/>
      <c r="Q331" s="320"/>
      <c r="R331" s="320"/>
      <c r="S331" s="321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00"/>
      <c r="Y333" s="300"/>
    </row>
    <row r="334" spans="1:52" ht="14.25" customHeight="1" x14ac:dyDescent="0.25">
      <c r="A334" s="333" t="s">
        <v>100</v>
      </c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323"/>
      <c r="W334" s="32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15">
        <v>4607091389708</v>
      </c>
      <c r="E335" s="316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18"/>
      <c r="O335" s="318"/>
      <c r="P335" s="318"/>
      <c r="Q335" s="316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15">
        <v>4607091389692</v>
      </c>
      <c r="E336" s="316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18"/>
      <c r="O336" s="318"/>
      <c r="P336" s="318"/>
      <c r="Q336" s="316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2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4"/>
      <c r="M337" s="319" t="s">
        <v>64</v>
      </c>
      <c r="N337" s="320"/>
      <c r="O337" s="320"/>
      <c r="P337" s="320"/>
      <c r="Q337" s="320"/>
      <c r="R337" s="320"/>
      <c r="S337" s="321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23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4"/>
      <c r="M338" s="319" t="s">
        <v>64</v>
      </c>
      <c r="N338" s="320"/>
      <c r="O338" s="320"/>
      <c r="P338" s="320"/>
      <c r="Q338" s="320"/>
      <c r="R338" s="320"/>
      <c r="S338" s="321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33" t="s">
        <v>59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15">
        <v>4607091389753</v>
      </c>
      <c r="E340" s="316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18"/>
      <c r="O340" s="318"/>
      <c r="P340" s="318"/>
      <c r="Q340" s="316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15">
        <v>4607091389760</v>
      </c>
      <c r="E341" s="316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18"/>
      <c r="O341" s="318"/>
      <c r="P341" s="318"/>
      <c r="Q341" s="316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15">
        <v>4607091389746</v>
      </c>
      <c r="E342" s="316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18"/>
      <c r="O342" s="318"/>
      <c r="P342" s="318"/>
      <c r="Q342" s="316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15">
        <v>4680115882928</v>
      </c>
      <c r="E343" s="316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15">
        <v>4680115883147</v>
      </c>
      <c r="E344" s="316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15">
        <v>4607091384338</v>
      </c>
      <c r="E345" s="316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15">
        <v>4680115883154</v>
      </c>
      <c r="E346" s="316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15">
        <v>4607091389524</v>
      </c>
      <c r="E347" s="316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15">
        <v>4680115883161</v>
      </c>
      <c r="E348" s="316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15">
        <v>4607091384345</v>
      </c>
      <c r="E349" s="316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15">
        <v>4680115883178</v>
      </c>
      <c r="E350" s="316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15">
        <v>4607091389531</v>
      </c>
      <c r="E351" s="316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15">
        <v>4680115883185</v>
      </c>
      <c r="E352" s="316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2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4"/>
      <c r="M353" s="319" t="s">
        <v>64</v>
      </c>
      <c r="N353" s="320"/>
      <c r="O353" s="320"/>
      <c r="P353" s="320"/>
      <c r="Q353" s="320"/>
      <c r="R353" s="320"/>
      <c r="S353" s="321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4"/>
      <c r="M354" s="319" t="s">
        <v>64</v>
      </c>
      <c r="N354" s="320"/>
      <c r="O354" s="320"/>
      <c r="P354" s="320"/>
      <c r="Q354" s="320"/>
      <c r="R354" s="320"/>
      <c r="S354" s="321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33" t="s">
        <v>66</v>
      </c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  <c r="U355" s="323"/>
      <c r="V355" s="323"/>
      <c r="W355" s="32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15">
        <v>4607091389685</v>
      </c>
      <c r="E356" s="316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18"/>
      <c r="O356" s="318"/>
      <c r="P356" s="318"/>
      <c r="Q356" s="316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15">
        <v>4607091389654</v>
      </c>
      <c r="E357" s="316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18"/>
      <c r="O357" s="318"/>
      <c r="P357" s="318"/>
      <c r="Q357" s="316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15">
        <v>4607091384352</v>
      </c>
      <c r="E358" s="316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18"/>
      <c r="O358" s="318"/>
      <c r="P358" s="318"/>
      <c r="Q358" s="316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15">
        <v>4607091389661</v>
      </c>
      <c r="E359" s="316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2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4"/>
      <c r="M360" s="319" t="s">
        <v>64</v>
      </c>
      <c r="N360" s="320"/>
      <c r="O360" s="320"/>
      <c r="P360" s="320"/>
      <c r="Q360" s="320"/>
      <c r="R360" s="320"/>
      <c r="S360" s="321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23"/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4"/>
      <c r="M361" s="319" t="s">
        <v>64</v>
      </c>
      <c r="N361" s="320"/>
      <c r="O361" s="320"/>
      <c r="P361" s="320"/>
      <c r="Q361" s="320"/>
      <c r="R361" s="320"/>
      <c r="S361" s="321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33" t="s">
        <v>202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15">
        <v>4680115881648</v>
      </c>
      <c r="E363" s="316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18"/>
      <c r="O363" s="318"/>
      <c r="P363" s="318"/>
      <c r="Q363" s="316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2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4"/>
      <c r="M365" s="319" t="s">
        <v>64</v>
      </c>
      <c r="N365" s="320"/>
      <c r="O365" s="320"/>
      <c r="P365" s="320"/>
      <c r="Q365" s="320"/>
      <c r="R365" s="320"/>
      <c r="S365" s="321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33" t="s">
        <v>79</v>
      </c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3"/>
      <c r="N366" s="323"/>
      <c r="O366" s="323"/>
      <c r="P366" s="323"/>
      <c r="Q366" s="323"/>
      <c r="R366" s="323"/>
      <c r="S366" s="323"/>
      <c r="T366" s="323"/>
      <c r="U366" s="323"/>
      <c r="V366" s="323"/>
      <c r="W366" s="32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15">
        <v>4680115883017</v>
      </c>
      <c r="E367" s="316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18"/>
      <c r="O367" s="318"/>
      <c r="P367" s="318"/>
      <c r="Q367" s="316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15">
        <v>4680115883031</v>
      </c>
      <c r="E368" s="316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18"/>
      <c r="O368" s="318"/>
      <c r="P368" s="318"/>
      <c r="Q368" s="316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15">
        <v>4680115883024</v>
      </c>
      <c r="E369" s="316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18"/>
      <c r="O369" s="318"/>
      <c r="P369" s="318"/>
      <c r="Q369" s="316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2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4"/>
      <c r="M370" s="319" t="s">
        <v>64</v>
      </c>
      <c r="N370" s="320"/>
      <c r="O370" s="320"/>
      <c r="P370" s="320"/>
      <c r="Q370" s="320"/>
      <c r="R370" s="320"/>
      <c r="S370" s="321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4"/>
      <c r="M371" s="319" t="s">
        <v>64</v>
      </c>
      <c r="N371" s="320"/>
      <c r="O371" s="320"/>
      <c r="P371" s="320"/>
      <c r="Q371" s="320"/>
      <c r="R371" s="320"/>
      <c r="S371" s="321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33" t="s">
        <v>509</v>
      </c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23"/>
      <c r="N372" s="323"/>
      <c r="O372" s="323"/>
      <c r="P372" s="323"/>
      <c r="Q372" s="323"/>
      <c r="R372" s="323"/>
      <c r="S372" s="323"/>
      <c r="T372" s="323"/>
      <c r="U372" s="323"/>
      <c r="V372" s="323"/>
      <c r="W372" s="32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15">
        <v>4680115882997</v>
      </c>
      <c r="E373" s="316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18"/>
      <c r="O373" s="318"/>
      <c r="P373" s="318"/>
      <c r="Q373" s="316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4"/>
      <c r="M375" s="319" t="s">
        <v>64</v>
      </c>
      <c r="N375" s="320"/>
      <c r="O375" s="320"/>
      <c r="P375" s="320"/>
      <c r="Q375" s="320"/>
      <c r="R375" s="320"/>
      <c r="S375" s="321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00"/>
      <c r="Y376" s="300"/>
    </row>
    <row r="377" spans="1:52" ht="14.25" customHeight="1" x14ac:dyDescent="0.25">
      <c r="A377" s="333" t="s">
        <v>93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15">
        <v>4607091389388</v>
      </c>
      <c r="E378" s="316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18"/>
      <c r="O378" s="318"/>
      <c r="P378" s="318"/>
      <c r="Q378" s="316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15">
        <v>4607091389364</v>
      </c>
      <c r="E379" s="316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18"/>
      <c r="O379" s="318"/>
      <c r="P379" s="318"/>
      <c r="Q379" s="316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4"/>
      <c r="M380" s="319" t="s">
        <v>64</v>
      </c>
      <c r="N380" s="320"/>
      <c r="O380" s="320"/>
      <c r="P380" s="320"/>
      <c r="Q380" s="320"/>
      <c r="R380" s="320"/>
      <c r="S380" s="321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4"/>
      <c r="M381" s="319" t="s">
        <v>64</v>
      </c>
      <c r="N381" s="320"/>
      <c r="O381" s="320"/>
      <c r="P381" s="320"/>
      <c r="Q381" s="320"/>
      <c r="R381" s="320"/>
      <c r="S381" s="321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33" t="s">
        <v>59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15">
        <v>4607091389739</v>
      </c>
      <c r="E383" s="316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18"/>
      <c r="O383" s="318"/>
      <c r="P383" s="318"/>
      <c r="Q383" s="316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15">
        <v>4680115883048</v>
      </c>
      <c r="E384" s="316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18"/>
      <c r="O384" s="318"/>
      <c r="P384" s="318"/>
      <c r="Q384" s="316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15">
        <v>4607091389425</v>
      </c>
      <c r="E385" s="316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18"/>
      <c r="O385" s="318"/>
      <c r="P385" s="318"/>
      <c r="Q385" s="316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15">
        <v>4680115882911</v>
      </c>
      <c r="E386" s="316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15">
        <v>4680115880771</v>
      </c>
      <c r="E387" s="316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15">
        <v>4607091389500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15">
        <v>4680115881983</v>
      </c>
      <c r="E389" s="316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2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4"/>
      <c r="M390" s="319" t="s">
        <v>64</v>
      </c>
      <c r="N390" s="320"/>
      <c r="O390" s="320"/>
      <c r="P390" s="320"/>
      <c r="Q390" s="320"/>
      <c r="R390" s="320"/>
      <c r="S390" s="321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23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4"/>
      <c r="M391" s="319" t="s">
        <v>64</v>
      </c>
      <c r="N391" s="320"/>
      <c r="O391" s="320"/>
      <c r="P391" s="320"/>
      <c r="Q391" s="320"/>
      <c r="R391" s="320"/>
      <c r="S391" s="321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33" t="s">
        <v>79</v>
      </c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/>
      <c r="U392" s="323"/>
      <c r="V392" s="323"/>
      <c r="W392" s="32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15">
        <v>4680115883000</v>
      </c>
      <c r="E393" s="316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18"/>
      <c r="O393" s="318"/>
      <c r="P393" s="318"/>
      <c r="Q393" s="316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2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23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4"/>
      <c r="M395" s="319" t="s">
        <v>64</v>
      </c>
      <c r="N395" s="320"/>
      <c r="O395" s="320"/>
      <c r="P395" s="320"/>
      <c r="Q395" s="320"/>
      <c r="R395" s="320"/>
      <c r="S395" s="321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33" t="s">
        <v>509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15">
        <v>4680115882980</v>
      </c>
      <c r="E397" s="316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18"/>
      <c r="O397" s="318"/>
      <c r="P397" s="318"/>
      <c r="Q397" s="316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2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4"/>
      <c r="M399" s="319" t="s">
        <v>64</v>
      </c>
      <c r="N399" s="320"/>
      <c r="O399" s="320"/>
      <c r="P399" s="320"/>
      <c r="Q399" s="320"/>
      <c r="R399" s="320"/>
      <c r="S399" s="321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300"/>
      <c r="Y401" s="300"/>
    </row>
    <row r="402" spans="1:52" ht="14.25" customHeight="1" x14ac:dyDescent="0.25">
      <c r="A402" s="333" t="s">
        <v>100</v>
      </c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3"/>
      <c r="N402" s="323"/>
      <c r="O402" s="323"/>
      <c r="P402" s="323"/>
      <c r="Q402" s="323"/>
      <c r="R402" s="323"/>
      <c r="S402" s="323"/>
      <c r="T402" s="323"/>
      <c r="U402" s="323"/>
      <c r="V402" s="323"/>
      <c r="W402" s="32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15">
        <v>4607091389067</v>
      </c>
      <c r="E403" s="316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18"/>
      <c r="O403" s="318"/>
      <c r="P403" s="318"/>
      <c r="Q403" s="316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15">
        <v>4607091383522</v>
      </c>
      <c r="E404" s="316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18"/>
      <c r="O404" s="318"/>
      <c r="P404" s="318"/>
      <c r="Q404" s="316"/>
      <c r="R404" s="35"/>
      <c r="S404" s="35"/>
      <c r="T404" s="36" t="s">
        <v>63</v>
      </c>
      <c r="U404" s="305">
        <v>725</v>
      </c>
      <c r="V404" s="306">
        <f t="shared" si="18"/>
        <v>728.64</v>
      </c>
      <c r="W404" s="37">
        <f>IFERROR(IF(V404=0,"",ROUNDUP(V404/H404,0)*0.01196),"")</f>
        <v>1.6504799999999999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15">
        <v>4607091384437</v>
      </c>
      <c r="E405" s="316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18"/>
      <c r="O405" s="318"/>
      <c r="P405" s="318"/>
      <c r="Q405" s="316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15">
        <v>4607091389104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15">
        <v>4680115880603</v>
      </c>
      <c r="E407" s="316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15">
        <v>4607091389999</v>
      </c>
      <c r="E408" s="316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15">
        <v>4680115882782</v>
      </c>
      <c r="E409" s="316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15">
        <v>4607091389098</v>
      </c>
      <c r="E410" s="316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15">
        <v>4607091389982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2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4"/>
      <c r="M412" s="319" t="s">
        <v>64</v>
      </c>
      <c r="N412" s="320"/>
      <c r="O412" s="320"/>
      <c r="P412" s="320"/>
      <c r="Q412" s="320"/>
      <c r="R412" s="320"/>
      <c r="S412" s="321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137.31060606060606</v>
      </c>
      <c r="V412" s="307">
        <f>IFERROR(V403/H403,"0")+IFERROR(V404/H404,"0")+IFERROR(V405/H405,"0")+IFERROR(V406/H406,"0")+IFERROR(V407/H407,"0")+IFERROR(V408/H408,"0")+IFERROR(V409/H409,"0")+IFERROR(V410/H410,"0")+IFERROR(V411/H411,"0")</f>
        <v>138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1.6504799999999999</v>
      </c>
      <c r="X412" s="308"/>
      <c r="Y412" s="308"/>
    </row>
    <row r="413" spans="1:52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4"/>
      <c r="M413" s="319" t="s">
        <v>64</v>
      </c>
      <c r="N413" s="320"/>
      <c r="O413" s="320"/>
      <c r="P413" s="320"/>
      <c r="Q413" s="320"/>
      <c r="R413" s="320"/>
      <c r="S413" s="321"/>
      <c r="T413" s="38" t="s">
        <v>63</v>
      </c>
      <c r="U413" s="307">
        <f>IFERROR(SUM(U403:U411),"0")</f>
        <v>725</v>
      </c>
      <c r="V413" s="307">
        <f>IFERROR(SUM(V403:V411),"0")</f>
        <v>728.64</v>
      </c>
      <c r="W413" s="38"/>
      <c r="X413" s="308"/>
      <c r="Y413" s="308"/>
    </row>
    <row r="414" spans="1:52" ht="14.25" customHeight="1" x14ac:dyDescent="0.25">
      <c r="A414" s="333" t="s">
        <v>93</v>
      </c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15">
        <v>4607091388930</v>
      </c>
      <c r="E415" s="316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18"/>
      <c r="O415" s="318"/>
      <c r="P415" s="318"/>
      <c r="Q415" s="316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15">
        <v>4680115880054</v>
      </c>
      <c r="E416" s="316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18"/>
      <c r="O416" s="318"/>
      <c r="P416" s="318"/>
      <c r="Q416" s="316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2"/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4"/>
      <c r="M417" s="319" t="s">
        <v>64</v>
      </c>
      <c r="N417" s="320"/>
      <c r="O417" s="320"/>
      <c r="P417" s="320"/>
      <c r="Q417" s="320"/>
      <c r="R417" s="320"/>
      <c r="S417" s="321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4"/>
      <c r="M418" s="319" t="s">
        <v>64</v>
      </c>
      <c r="N418" s="320"/>
      <c r="O418" s="320"/>
      <c r="P418" s="320"/>
      <c r="Q418" s="320"/>
      <c r="R418" s="320"/>
      <c r="S418" s="321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33" t="s">
        <v>59</v>
      </c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3"/>
      <c r="N419" s="323"/>
      <c r="O419" s="323"/>
      <c r="P419" s="323"/>
      <c r="Q419" s="323"/>
      <c r="R419" s="323"/>
      <c r="S419" s="323"/>
      <c r="T419" s="323"/>
      <c r="U419" s="323"/>
      <c r="V419" s="323"/>
      <c r="W419" s="32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15">
        <v>4680115883116</v>
      </c>
      <c r="E420" s="316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18"/>
      <c r="O420" s="318"/>
      <c r="P420" s="318"/>
      <c r="Q420" s="316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15">
        <v>4680115883093</v>
      </c>
      <c r="E421" s="316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18"/>
      <c r="O421" s="318"/>
      <c r="P421" s="318"/>
      <c r="Q421" s="316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15">
        <v>4680115883109</v>
      </c>
      <c r="E422" s="316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18"/>
      <c r="O422" s="318"/>
      <c r="P422" s="318"/>
      <c r="Q422" s="316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15">
        <v>4680115882072</v>
      </c>
      <c r="E423" s="316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15">
        <v>4680115882102</v>
      </c>
      <c r="E424" s="316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15">
        <v>4680115882096</v>
      </c>
      <c r="E425" s="316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2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4"/>
      <c r="M426" s="319" t="s">
        <v>64</v>
      </c>
      <c r="N426" s="320"/>
      <c r="O426" s="320"/>
      <c r="P426" s="320"/>
      <c r="Q426" s="320"/>
      <c r="R426" s="320"/>
      <c r="S426" s="321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4"/>
      <c r="M427" s="319" t="s">
        <v>64</v>
      </c>
      <c r="N427" s="320"/>
      <c r="O427" s="320"/>
      <c r="P427" s="320"/>
      <c r="Q427" s="320"/>
      <c r="R427" s="320"/>
      <c r="S427" s="321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33" t="s">
        <v>66</v>
      </c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3"/>
      <c r="N428" s="323"/>
      <c r="O428" s="323"/>
      <c r="P428" s="323"/>
      <c r="Q428" s="323"/>
      <c r="R428" s="323"/>
      <c r="S428" s="323"/>
      <c r="T428" s="323"/>
      <c r="U428" s="323"/>
      <c r="V428" s="323"/>
      <c r="W428" s="32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15">
        <v>4607091383409</v>
      </c>
      <c r="E429" s="316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18"/>
      <c r="O429" s="318"/>
      <c r="P429" s="318"/>
      <c r="Q429" s="316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15">
        <v>4607091383416</v>
      </c>
      <c r="E430" s="316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18"/>
      <c r="O430" s="318"/>
      <c r="P430" s="318"/>
      <c r="Q430" s="316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2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4"/>
      <c r="M431" s="319" t="s">
        <v>64</v>
      </c>
      <c r="N431" s="320"/>
      <c r="O431" s="320"/>
      <c r="P431" s="320"/>
      <c r="Q431" s="320"/>
      <c r="R431" s="320"/>
      <c r="S431" s="321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23"/>
      <c r="B432" s="323"/>
      <c r="C432" s="323"/>
      <c r="D432" s="323"/>
      <c r="E432" s="323"/>
      <c r="F432" s="323"/>
      <c r="G432" s="323"/>
      <c r="H432" s="323"/>
      <c r="I432" s="323"/>
      <c r="J432" s="323"/>
      <c r="K432" s="323"/>
      <c r="L432" s="324"/>
      <c r="M432" s="319" t="s">
        <v>64</v>
      </c>
      <c r="N432" s="320"/>
      <c r="O432" s="320"/>
      <c r="P432" s="320"/>
      <c r="Q432" s="320"/>
      <c r="R432" s="320"/>
      <c r="S432" s="321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3"/>
      <c r="N434" s="323"/>
      <c r="O434" s="323"/>
      <c r="P434" s="323"/>
      <c r="Q434" s="323"/>
      <c r="R434" s="323"/>
      <c r="S434" s="323"/>
      <c r="T434" s="323"/>
      <c r="U434" s="323"/>
      <c r="V434" s="323"/>
      <c r="W434" s="323"/>
      <c r="X434" s="300"/>
      <c r="Y434" s="300"/>
    </row>
    <row r="435" spans="1:52" ht="14.25" customHeight="1" x14ac:dyDescent="0.25">
      <c r="A435" s="333" t="s">
        <v>100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15">
        <v>4680115881099</v>
      </c>
      <c r="E436" s="316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18"/>
      <c r="O436" s="318"/>
      <c r="P436" s="318"/>
      <c r="Q436" s="316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15">
        <v>4680115881150</v>
      </c>
      <c r="E437" s="316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18"/>
      <c r="O437" s="318"/>
      <c r="P437" s="318"/>
      <c r="Q437" s="316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2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4"/>
      <c r="M438" s="319" t="s">
        <v>64</v>
      </c>
      <c r="N438" s="320"/>
      <c r="O438" s="320"/>
      <c r="P438" s="320"/>
      <c r="Q438" s="320"/>
      <c r="R438" s="320"/>
      <c r="S438" s="321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4"/>
      <c r="M439" s="319" t="s">
        <v>64</v>
      </c>
      <c r="N439" s="320"/>
      <c r="O439" s="320"/>
      <c r="P439" s="320"/>
      <c r="Q439" s="320"/>
      <c r="R439" s="320"/>
      <c r="S439" s="321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33" t="s">
        <v>93</v>
      </c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15">
        <v>4680115881129</v>
      </c>
      <c r="E441" s="316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18"/>
      <c r="O441" s="318"/>
      <c r="P441" s="318"/>
      <c r="Q441" s="316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15">
        <v>4680115881112</v>
      </c>
      <c r="E442" s="316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18"/>
      <c r="O442" s="318"/>
      <c r="P442" s="318"/>
      <c r="Q442" s="316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2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4"/>
      <c r="M443" s="319" t="s">
        <v>64</v>
      </c>
      <c r="N443" s="320"/>
      <c r="O443" s="320"/>
      <c r="P443" s="320"/>
      <c r="Q443" s="320"/>
      <c r="R443" s="320"/>
      <c r="S443" s="321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4"/>
      <c r="M444" s="319" t="s">
        <v>64</v>
      </c>
      <c r="N444" s="320"/>
      <c r="O444" s="320"/>
      <c r="P444" s="320"/>
      <c r="Q444" s="320"/>
      <c r="R444" s="320"/>
      <c r="S444" s="321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33" t="s">
        <v>59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15">
        <v>4680115881167</v>
      </c>
      <c r="E446" s="316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18"/>
      <c r="O446" s="318"/>
      <c r="P446" s="318"/>
      <c r="Q446" s="316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15">
        <v>4680115881136</v>
      </c>
      <c r="E447" s="316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18"/>
      <c r="O447" s="318"/>
      <c r="P447" s="318"/>
      <c r="Q447" s="316"/>
      <c r="R447" s="35"/>
      <c r="S447" s="35"/>
      <c r="T447" s="36" t="s">
        <v>63</v>
      </c>
      <c r="U447" s="305">
        <v>122</v>
      </c>
      <c r="V447" s="306">
        <f>IFERROR(IF(U447="",0,CEILING((U447/$H447),1)*$H447),"")</f>
        <v>122.64</v>
      </c>
      <c r="W447" s="37">
        <f>IFERROR(IF(V447=0,"",ROUNDUP(V447/H447,0)*0.00753),"")</f>
        <v>0.21084</v>
      </c>
      <c r="X447" s="57"/>
      <c r="Y447" s="58"/>
      <c r="AC447" s="59"/>
      <c r="AZ447" s="295" t="s">
        <v>1</v>
      </c>
    </row>
    <row r="448" spans="1:52" x14ac:dyDescent="0.2">
      <c r="A448" s="322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4"/>
      <c r="M448" s="319" t="s">
        <v>64</v>
      </c>
      <c r="N448" s="320"/>
      <c r="O448" s="320"/>
      <c r="P448" s="320"/>
      <c r="Q448" s="320"/>
      <c r="R448" s="320"/>
      <c r="S448" s="321"/>
      <c r="T448" s="38" t="s">
        <v>65</v>
      </c>
      <c r="U448" s="307">
        <f>IFERROR(U446/H446,"0")+IFERROR(U447/H447,"0")</f>
        <v>27.853881278538815</v>
      </c>
      <c r="V448" s="307">
        <f>IFERROR(V446/H446,"0")+IFERROR(V447/H447,"0")</f>
        <v>28</v>
      </c>
      <c r="W448" s="307">
        <f>IFERROR(IF(W446="",0,W446),"0")+IFERROR(IF(W447="",0,W447),"0")</f>
        <v>0.21084</v>
      </c>
      <c r="X448" s="308"/>
      <c r="Y448" s="308"/>
    </row>
    <row r="449" spans="1:52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4"/>
      <c r="M449" s="319" t="s">
        <v>64</v>
      </c>
      <c r="N449" s="320"/>
      <c r="O449" s="320"/>
      <c r="P449" s="320"/>
      <c r="Q449" s="320"/>
      <c r="R449" s="320"/>
      <c r="S449" s="321"/>
      <c r="T449" s="38" t="s">
        <v>63</v>
      </c>
      <c r="U449" s="307">
        <f>IFERROR(SUM(U446:U447),"0")</f>
        <v>122</v>
      </c>
      <c r="V449" s="307">
        <f>IFERROR(SUM(V446:V447),"0")</f>
        <v>122.64</v>
      </c>
      <c r="W449" s="38"/>
      <c r="X449" s="308"/>
      <c r="Y449" s="308"/>
    </row>
    <row r="450" spans="1:52" ht="14.25" customHeight="1" x14ac:dyDescent="0.25">
      <c r="A450" s="333" t="s">
        <v>66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15">
        <v>4680115881068</v>
      </c>
      <c r="E451" s="316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18"/>
      <c r="O451" s="318"/>
      <c r="P451" s="318"/>
      <c r="Q451" s="316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15">
        <v>4680115881075</v>
      </c>
      <c r="E452" s="316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18"/>
      <c r="O452" s="318"/>
      <c r="P452" s="318"/>
      <c r="Q452" s="316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22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4"/>
      <c r="M453" s="319" t="s">
        <v>64</v>
      </c>
      <c r="N453" s="320"/>
      <c r="O453" s="320"/>
      <c r="P453" s="320"/>
      <c r="Q453" s="320"/>
      <c r="R453" s="320"/>
      <c r="S453" s="321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4"/>
      <c r="M454" s="319" t="s">
        <v>64</v>
      </c>
      <c r="N454" s="320"/>
      <c r="O454" s="320"/>
      <c r="P454" s="320"/>
      <c r="Q454" s="320"/>
      <c r="R454" s="320"/>
      <c r="S454" s="321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32" t="s">
        <v>597</v>
      </c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  <c r="U455" s="323"/>
      <c r="V455" s="323"/>
      <c r="W455" s="323"/>
      <c r="X455" s="300"/>
      <c r="Y455" s="300"/>
    </row>
    <row r="456" spans="1:52" ht="14.25" customHeight="1" x14ac:dyDescent="0.25">
      <c r="A456" s="333" t="s">
        <v>66</v>
      </c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3"/>
      <c r="N456" s="323"/>
      <c r="O456" s="323"/>
      <c r="P456" s="323"/>
      <c r="Q456" s="323"/>
      <c r="R456" s="323"/>
      <c r="S456" s="323"/>
      <c r="T456" s="323"/>
      <c r="U456" s="323"/>
      <c r="V456" s="323"/>
      <c r="W456" s="32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15">
        <v>4680115880870</v>
      </c>
      <c r="E457" s="316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18"/>
      <c r="O457" s="318"/>
      <c r="P457" s="318"/>
      <c r="Q457" s="316"/>
      <c r="R457" s="35"/>
      <c r="S457" s="35"/>
      <c r="T457" s="36" t="s">
        <v>63</v>
      </c>
      <c r="U457" s="305">
        <v>1750</v>
      </c>
      <c r="V457" s="306">
        <f>IFERROR(IF(U457="",0,CEILING((U457/$H457),1)*$H457),"")</f>
        <v>1755</v>
      </c>
      <c r="W457" s="37">
        <f>IFERROR(IF(V457=0,"",ROUNDUP(V457/H457,0)*0.02175),"")</f>
        <v>4.8937499999999998</v>
      </c>
      <c r="X457" s="57"/>
      <c r="Y457" s="58"/>
      <c r="AC457" s="59"/>
      <c r="AZ457" s="298" t="s">
        <v>1</v>
      </c>
    </row>
    <row r="458" spans="1:52" x14ac:dyDescent="0.2">
      <c r="A458" s="322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4"/>
      <c r="M458" s="319" t="s">
        <v>64</v>
      </c>
      <c r="N458" s="320"/>
      <c r="O458" s="320"/>
      <c r="P458" s="320"/>
      <c r="Q458" s="320"/>
      <c r="R458" s="320"/>
      <c r="S458" s="321"/>
      <c r="T458" s="38" t="s">
        <v>65</v>
      </c>
      <c r="U458" s="307">
        <f>IFERROR(U457/H457,"0")</f>
        <v>224.35897435897436</v>
      </c>
      <c r="V458" s="307">
        <f>IFERROR(V457/H457,"0")</f>
        <v>225</v>
      </c>
      <c r="W458" s="307">
        <f>IFERROR(IF(W457="",0,W457),"0")</f>
        <v>4.8937499999999998</v>
      </c>
      <c r="X458" s="308"/>
      <c r="Y458" s="308"/>
    </row>
    <row r="459" spans="1:52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4"/>
      <c r="M459" s="319" t="s">
        <v>64</v>
      </c>
      <c r="N459" s="320"/>
      <c r="O459" s="320"/>
      <c r="P459" s="320"/>
      <c r="Q459" s="320"/>
      <c r="R459" s="320"/>
      <c r="S459" s="321"/>
      <c r="T459" s="38" t="s">
        <v>63</v>
      </c>
      <c r="U459" s="307">
        <f>IFERROR(SUM(U457:U457),"0")</f>
        <v>1750</v>
      </c>
      <c r="V459" s="307">
        <f>IFERROR(SUM(V457:V457),"0")</f>
        <v>1755</v>
      </c>
      <c r="W459" s="38"/>
      <c r="X459" s="308"/>
      <c r="Y459" s="308"/>
    </row>
    <row r="460" spans="1:52" ht="15" customHeight="1" x14ac:dyDescent="0.2">
      <c r="A460" s="328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9"/>
      <c r="M460" s="325" t="s">
        <v>600</v>
      </c>
      <c r="N460" s="326"/>
      <c r="O460" s="326"/>
      <c r="P460" s="326"/>
      <c r="Q460" s="326"/>
      <c r="R460" s="326"/>
      <c r="S460" s="327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2813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2835.7799999999997</v>
      </c>
      <c r="W460" s="38"/>
      <c r="X460" s="308"/>
      <c r="Y460" s="308"/>
    </row>
    <row r="461" spans="1:52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9"/>
      <c r="M461" s="325" t="s">
        <v>601</v>
      </c>
      <c r="N461" s="326"/>
      <c r="O461" s="326"/>
      <c r="P461" s="326"/>
      <c r="Q461" s="326"/>
      <c r="R461" s="326"/>
      <c r="S461" s="327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3008.6478444082554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3032.8100000000004</v>
      </c>
      <c r="W461" s="38"/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9"/>
      <c r="M462" s="325" t="s">
        <v>602</v>
      </c>
      <c r="N462" s="326"/>
      <c r="O462" s="326"/>
      <c r="P462" s="326"/>
      <c r="Q462" s="326"/>
      <c r="R462" s="326"/>
      <c r="S462" s="327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6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/>
      <c r="X462" s="308"/>
      <c r="Y462" s="308"/>
    </row>
    <row r="463" spans="1:52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604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GrossWeightTotal+PalletQtyTotal*25</f>
        <v>3158.6478444082554</v>
      </c>
      <c r="V463" s="307">
        <f>GrossWeightTotalR+PalletQtyTotalR*25</f>
        <v>3182.8100000000004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605</v>
      </c>
      <c r="N464" s="326"/>
      <c r="O464" s="326"/>
      <c r="P464" s="326"/>
      <c r="Q464" s="326"/>
      <c r="R464" s="326"/>
      <c r="S464" s="327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413.10370861169952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416</v>
      </c>
      <c r="W464" s="38"/>
      <c r="X464" s="308"/>
      <c r="Y464" s="308"/>
    </row>
    <row r="465" spans="1:28" ht="14.25" customHeight="1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606</v>
      </c>
      <c r="N465" s="326"/>
      <c r="O465" s="326"/>
      <c r="P465" s="326"/>
      <c r="Q465" s="326"/>
      <c r="R465" s="326"/>
      <c r="S465" s="327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7.2988200000000001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309" t="s">
        <v>91</v>
      </c>
      <c r="D467" s="310"/>
      <c r="E467" s="310"/>
      <c r="F467" s="311"/>
      <c r="G467" s="309" t="s">
        <v>224</v>
      </c>
      <c r="H467" s="310"/>
      <c r="I467" s="310"/>
      <c r="J467" s="310"/>
      <c r="K467" s="310"/>
      <c r="L467" s="311"/>
      <c r="M467" s="309" t="s">
        <v>412</v>
      </c>
      <c r="N467" s="311"/>
      <c r="O467" s="309" t="s">
        <v>459</v>
      </c>
      <c r="P467" s="311"/>
      <c r="Q467" s="299" t="s">
        <v>537</v>
      </c>
      <c r="R467" s="309" t="s">
        <v>579</v>
      </c>
      <c r="S467" s="311"/>
      <c r="T467" s="1"/>
      <c r="Y467" s="53"/>
      <c r="AB467" s="1"/>
    </row>
    <row r="468" spans="1:28" ht="14.25" customHeight="1" thickTop="1" x14ac:dyDescent="0.2">
      <c r="A468" s="312" t="s">
        <v>609</v>
      </c>
      <c r="B468" s="309" t="s">
        <v>58</v>
      </c>
      <c r="C468" s="309" t="s">
        <v>92</v>
      </c>
      <c r="D468" s="309" t="s">
        <v>99</v>
      </c>
      <c r="E468" s="309" t="s">
        <v>91</v>
      </c>
      <c r="F468" s="309" t="s">
        <v>215</v>
      </c>
      <c r="G468" s="309" t="s">
        <v>225</v>
      </c>
      <c r="H468" s="309" t="s">
        <v>232</v>
      </c>
      <c r="I468" s="309" t="s">
        <v>249</v>
      </c>
      <c r="J468" s="309" t="s">
        <v>305</v>
      </c>
      <c r="K468" s="309" t="s">
        <v>381</v>
      </c>
      <c r="L468" s="309" t="s">
        <v>399</v>
      </c>
      <c r="M468" s="309" t="s">
        <v>413</v>
      </c>
      <c r="N468" s="309" t="s">
        <v>436</v>
      </c>
      <c r="O468" s="309" t="s">
        <v>460</v>
      </c>
      <c r="P468" s="309" t="s">
        <v>513</v>
      </c>
      <c r="Q468" s="309" t="s">
        <v>537</v>
      </c>
      <c r="R468" s="309" t="s">
        <v>580</v>
      </c>
      <c r="S468" s="309" t="s">
        <v>597</v>
      </c>
      <c r="T468" s="1"/>
      <c r="Y468" s="53"/>
      <c r="AB468" s="1"/>
    </row>
    <row r="469" spans="1:28" ht="13.5" customHeight="1" thickBot="1" x14ac:dyDescent="0.25">
      <c r="A469" s="313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  <c r="S469" s="314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108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121.5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728.64</v>
      </c>
      <c r="R470" s="47">
        <f>IFERROR(V436*1,"0")+IFERROR(V437*1,"0")+IFERROR(V441*1,"0")+IFERROR(V442*1,"0")+IFERROR(V446*1,"0")+IFERROR(V447*1,"0")+IFERROR(V451*1,"0")+IFERROR(V452*1,"0")</f>
        <v>122.64</v>
      </c>
      <c r="S470" s="47">
        <f>IFERROR(V457*1,"0")</f>
        <v>1755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2023-10-03T09:44:40Z</dcterms:modified>
</cp:coreProperties>
</file>