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D470" i="1" l="1"/>
  <c r="U462" i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V257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J470" i="1" s="1"/>
  <c r="M191" i="1"/>
  <c r="U188" i="1"/>
  <c r="U187" i="1"/>
  <c r="V186" i="1"/>
  <c r="W186" i="1" s="1"/>
  <c r="W187" i="1" s="1"/>
  <c r="M186" i="1"/>
  <c r="W185" i="1"/>
  <c r="V185" i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3" i="1" s="1"/>
  <c r="M159" i="1"/>
  <c r="V158" i="1"/>
  <c r="W158" i="1" s="1"/>
  <c r="M158" i="1"/>
  <c r="U156" i="1"/>
  <c r="U155" i="1"/>
  <c r="W154" i="1"/>
  <c r="V154" i="1"/>
  <c r="M154" i="1"/>
  <c r="V153" i="1"/>
  <c r="V155" i="1" s="1"/>
  <c r="U151" i="1"/>
  <c r="U150" i="1"/>
  <c r="W149" i="1"/>
  <c r="V149" i="1"/>
  <c r="M149" i="1"/>
  <c r="W148" i="1"/>
  <c r="W150" i="1" s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W137" i="1"/>
  <c r="V137" i="1"/>
  <c r="M137" i="1"/>
  <c r="V136" i="1"/>
  <c r="V144" i="1" s="1"/>
  <c r="M136" i="1"/>
  <c r="U133" i="1"/>
  <c r="U132" i="1"/>
  <c r="V131" i="1"/>
  <c r="V132" i="1" s="1"/>
  <c r="M131" i="1"/>
  <c r="V130" i="1"/>
  <c r="W130" i="1" s="1"/>
  <c r="M130" i="1"/>
  <c r="W129" i="1"/>
  <c r="V129" i="1"/>
  <c r="M129" i="1"/>
  <c r="U125" i="1"/>
  <c r="U124" i="1"/>
  <c r="W123" i="1"/>
  <c r="V123" i="1"/>
  <c r="M123" i="1"/>
  <c r="W122" i="1"/>
  <c r="V122" i="1"/>
  <c r="M122" i="1"/>
  <c r="V121" i="1"/>
  <c r="V125" i="1" s="1"/>
  <c r="M121" i="1"/>
  <c r="V120" i="1"/>
  <c r="M120" i="1"/>
  <c r="U117" i="1"/>
  <c r="U116" i="1"/>
  <c r="V115" i="1"/>
  <c r="W115" i="1" s="1"/>
  <c r="W114" i="1"/>
  <c r="V114" i="1"/>
  <c r="M114" i="1"/>
  <c r="V113" i="1"/>
  <c r="V116" i="1" s="1"/>
  <c r="W112" i="1"/>
  <c r="V112" i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9" i="1" s="1"/>
  <c r="W98" i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W59" i="1"/>
  <c r="V59" i="1"/>
  <c r="V75" i="1" s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0" i="1" s="1"/>
  <c r="V23" i="1"/>
  <c r="U23" i="1"/>
  <c r="V22" i="1"/>
  <c r="M22" i="1"/>
  <c r="H10" i="1"/>
  <c r="J9" i="1"/>
  <c r="A9" i="1"/>
  <c r="H9" i="1" s="1"/>
  <c r="D7" i="1"/>
  <c r="N6" i="1"/>
  <c r="M2" i="1"/>
  <c r="W83" i="1" l="1"/>
  <c r="W55" i="1"/>
  <c r="W74" i="1"/>
  <c r="W95" i="1"/>
  <c r="V162" i="1"/>
  <c r="A10" i="1"/>
  <c r="B470" i="1"/>
  <c r="V461" i="1"/>
  <c r="W27" i="1"/>
  <c r="W35" i="1"/>
  <c r="W37" i="1" s="1"/>
  <c r="V38" i="1"/>
  <c r="V460" i="1" s="1"/>
  <c r="V42" i="1"/>
  <c r="V48" i="1"/>
  <c r="V464" i="1" s="1"/>
  <c r="V56" i="1"/>
  <c r="V84" i="1"/>
  <c r="V96" i="1"/>
  <c r="W99" i="1"/>
  <c r="W108" i="1" s="1"/>
  <c r="W113" i="1"/>
  <c r="W116" i="1" s="1"/>
  <c r="F470" i="1"/>
  <c r="W121" i="1"/>
  <c r="V124" i="1"/>
  <c r="W131" i="1"/>
  <c r="W132" i="1" s="1"/>
  <c r="W136" i="1"/>
  <c r="W144" i="1" s="1"/>
  <c r="V145" i="1"/>
  <c r="W159" i="1"/>
  <c r="W162" i="1" s="1"/>
  <c r="V183" i="1"/>
  <c r="W165" i="1"/>
  <c r="W182" i="1" s="1"/>
  <c r="W191" i="1"/>
  <c r="W206" i="1" s="1"/>
  <c r="V207" i="1"/>
  <c r="W217" i="1"/>
  <c r="V226" i="1"/>
  <c r="W233" i="1"/>
  <c r="W239" i="1"/>
  <c r="W250" i="1"/>
  <c r="M470" i="1"/>
  <c r="W298" i="1"/>
  <c r="N470" i="1"/>
  <c r="W342" i="1"/>
  <c r="V360" i="1"/>
  <c r="W385" i="1"/>
  <c r="W390" i="1" s="1"/>
  <c r="Q470" i="1"/>
  <c r="W406" i="1"/>
  <c r="W422" i="1"/>
  <c r="V427" i="1"/>
  <c r="W448" i="1"/>
  <c r="V454" i="1"/>
  <c r="V453" i="1"/>
  <c r="S470" i="1"/>
  <c r="V459" i="1"/>
  <c r="W457" i="1"/>
  <c r="W458" i="1" s="1"/>
  <c r="H470" i="1"/>
  <c r="V156" i="1"/>
  <c r="W153" i="1"/>
  <c r="W155" i="1" s="1"/>
  <c r="V272" i="1"/>
  <c r="W269" i="1"/>
  <c r="W272" i="1" s="1"/>
  <c r="W426" i="1"/>
  <c r="F9" i="1"/>
  <c r="F10" i="1"/>
  <c r="W22" i="1"/>
  <c r="W23" i="1" s="1"/>
  <c r="W26" i="1"/>
  <c r="W32" i="1" s="1"/>
  <c r="E470" i="1"/>
  <c r="V74" i="1"/>
  <c r="W120" i="1"/>
  <c r="G470" i="1"/>
  <c r="V133" i="1"/>
  <c r="V182" i="1"/>
  <c r="V187" i="1"/>
  <c r="V188" i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U464" i="1"/>
  <c r="I470" i="1"/>
  <c r="V151" i="1"/>
  <c r="V206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  <c r="W124" i="1"/>
  <c r="W465" i="1" s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<sst xmlns="http://schemas.openxmlformats.org/spreadsheetml/2006/main" count="1677" uniqueCount="639">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</sst>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600</v>
      </c>
      <c r="V52" s="306">
        <f>IFERROR(IF(U52="",0,CEILING((U52/$H52),1)*$H52),"")</f>
        <v>604.80000000000007</v>
      </c>
      <c r="W52" s="37">
        <f>IFERROR(IF(V52=0,"",ROUNDUP(V52/H52,0)*0.02175),"")</f>
        <v>1.218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55.55555555555555</v>
      </c>
      <c r="V55" s="307">
        <f>IFERROR(V52/H52,"0")+IFERROR(V53/H53,"0")+IFERROR(V54/H54,"0")</f>
        <v>56</v>
      </c>
      <c r="W55" s="307">
        <f>IFERROR(IF(W52="",0,W52),"0")+IFERROR(IF(W53="",0,W53),"0")+IFERROR(IF(W54="",0,W54),"0")</f>
        <v>1.218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600</v>
      </c>
      <c r="V56" s="307">
        <f>IFERROR(SUM(V52:V54),"0")</f>
        <v>604.80000000000007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500</v>
      </c>
      <c r="V120" s="306">
        <f>IFERROR(IF(U120="",0,CEILING((U120/$H120),1)*$H120),"")</f>
        <v>502.2</v>
      </c>
      <c r="W120" s="37">
        <f>IFERROR(IF(V120=0,"",ROUNDUP(V120/H120,0)*0.02175),"")</f>
        <v>1.3484999999999998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61.728395061728399</v>
      </c>
      <c r="V124" s="307">
        <f>IFERROR(V120/H120,"0")+IFERROR(V121/H121,"0")+IFERROR(V122/H122,"0")+IFERROR(V123/H123,"0")</f>
        <v>62</v>
      </c>
      <c r="W124" s="307">
        <f>IFERROR(IF(W120="",0,W120),"0")+IFERROR(IF(W121="",0,W121),"0")+IFERROR(IF(W122="",0,W122),"0")+IFERROR(IF(W123="",0,W123),"0")</f>
        <v>1.3484999999999998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500</v>
      </c>
      <c r="V125" s="307">
        <f>IFERROR(SUM(V120:V123),"0")</f>
        <v>502.2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1400</v>
      </c>
      <c r="V404" s="306">
        <f t="shared" si="18"/>
        <v>1404.48</v>
      </c>
      <c r="W404" s="37">
        <f>IFERROR(IF(V404=0,"",ROUNDUP(V404/H404,0)*0.01196),"")</f>
        <v>3.1813600000000002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265.15151515151513</v>
      </c>
      <c r="V412" s="307">
        <f>IFERROR(V403/H403,"0")+IFERROR(V404/H404,"0")+IFERROR(V405/H405,"0")+IFERROR(V406/H406,"0")+IFERROR(V407/H407,"0")+IFERROR(V408/H408,"0")+IFERROR(V409/H409,"0")+IFERROR(V410/H410,"0")+IFERROR(V411/H411,"0")</f>
        <v>266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3.1813600000000002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1400</v>
      </c>
      <c r="V413" s="307">
        <f>IFERROR(SUM(V403:V411),"0")</f>
        <v>1404.48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1000</v>
      </c>
      <c r="V447" s="306">
        <f>IFERROR(IF(U447="",0,CEILING((U447/$H447),1)*$H447),"")</f>
        <v>1003.02</v>
      </c>
      <c r="W447" s="37">
        <f>IFERROR(IF(V447=0,"",ROUNDUP(V447/H447,0)*0.00753),"")</f>
        <v>1.72437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228.31050228310502</v>
      </c>
      <c r="V448" s="307">
        <f>IFERROR(V446/H446,"0")+IFERROR(V447/H447,"0")</f>
        <v>229</v>
      </c>
      <c r="W448" s="307">
        <f>IFERROR(IF(W446="",0,W446),"0")+IFERROR(IF(W447="",0,W447),"0")</f>
        <v>1.72437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1000</v>
      </c>
      <c r="V449" s="307">
        <f>IFERROR(SUM(V446:V447),"0")</f>
        <v>1003.02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1500</v>
      </c>
      <c r="V457" s="306">
        <f>IFERROR(IF(U457="",0,CEILING((U457/$H457),1)*$H457),"")</f>
        <v>1505.3999999999999</v>
      </c>
      <c r="W457" s="37">
        <f>IFERROR(IF(V457=0,"",ROUNDUP(V457/H457,0)*0.02175),"")</f>
        <v>4.1977500000000001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192.30769230769232</v>
      </c>
      <c r="V458" s="307">
        <f>IFERROR(V457/H457,"0")</f>
        <v>193</v>
      </c>
      <c r="W458" s="307">
        <f>IFERROR(IF(W457="",0,W457),"0")</f>
        <v>4.1977500000000001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1500</v>
      </c>
      <c r="V459" s="307">
        <f>IFERROR(SUM(V457:V457),"0")</f>
        <v>1505.3999999999999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5000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5019.8999999999996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5324.3879256208029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5345.5280000000002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10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5574.3879256208029</v>
      </c>
      <c r="V463" s="307">
        <f>GrossWeightTotalR+PalletQtyTotalR*25</f>
        <v>5595.5280000000002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803.05366035959651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806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11.669979999999999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604.80000000000007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502.2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1404.48</v>
      </c>
      <c r="R470" s="47">
        <f>IFERROR(V436*1,"0")+IFERROR(V437*1,"0")+IFERROR(V441*1,"0")+IFERROR(V442*1,"0")+IFERROR(V446*1,"0")+IFERROR(V447*1,"0")+IFERROR(V451*1,"0")+IFERROR(V452*1,"0")</f>
        <v>1003.02</v>
      </c>
      <c r="S470" s="47">
        <f>IFERROR(V457*1,"0")</f>
        <v>1505.3999999999999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2023-10-03T09:51:24Z</dcterms:modified>
</cp:coreProperties>
</file>