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8,23 филиалы КИ\"/>
    </mc:Choice>
  </mc:AlternateContent>
  <xr:revisionPtr revIDLastSave="0" documentId="13_ncr:1_{77177FF6-B2D9-42F0-828D-05FA198B763E}" xr6:coauthVersionLast="45" xr6:coauthVersionMax="45" xr10:uidLastSave="{00000000-0000-0000-0000-000000000000}"/>
  <bookViews>
    <workbookView xWindow="-120" yWindow="-120" windowWidth="29040" windowHeight="15840" tabRatio="328" xr2:uid="{00000000-000D-0000-FFFF-FFFF00000000}"/>
  </bookViews>
  <sheets>
    <sheet name="Отчет 75%" sheetId="5" r:id="rId1"/>
    <sheet name="старые" sheetId="2" r:id="rId2"/>
    <sheet name="Данные" sheetId="1" r:id="rId3"/>
  </sheets>
  <definedNames>
    <definedName name="_xlnm._FilterDatabase" localSheetId="0" hidden="1">'Отчет 75%'!$A$122:$D$280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6" i="5" l="1"/>
  <c r="H125" i="5" l="1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71" i="5"/>
  <c r="H272" i="5"/>
  <c r="H273" i="5"/>
  <c r="H274" i="5"/>
  <c r="H275" i="5"/>
  <c r="H276" i="5"/>
  <c r="H277" i="5"/>
  <c r="H278" i="5"/>
  <c r="H279" i="5"/>
  <c r="H280" i="5"/>
  <c r="H124" i="5"/>
  <c r="H121" i="5" l="1"/>
  <c r="E144" i="2"/>
  <c r="E142" i="2"/>
  <c r="E140" i="2"/>
  <c r="E138" i="2"/>
  <c r="H136" i="2"/>
  <c r="E128" i="2"/>
  <c r="E124" i="2"/>
  <c r="E120" i="2"/>
  <c r="E116" i="2"/>
  <c r="E112" i="2"/>
  <c r="E108" i="2"/>
  <c r="E104" i="2"/>
  <c r="E100" i="2"/>
  <c r="E96" i="2"/>
  <c r="E92" i="2"/>
  <c r="H90" i="2"/>
  <c r="E79" i="2"/>
  <c r="E76" i="2"/>
  <c r="E74" i="2"/>
  <c r="E72" i="2"/>
  <c r="E70" i="2"/>
  <c r="E68" i="2"/>
  <c r="E66" i="2"/>
  <c r="H64" i="2"/>
  <c r="E60" i="2"/>
  <c r="E58" i="2"/>
  <c r="E56" i="2"/>
  <c r="H39" i="2"/>
  <c r="E39" i="2"/>
  <c r="E38" i="2"/>
  <c r="E37" i="2"/>
  <c r="E36" i="2"/>
  <c r="E35" i="2"/>
  <c r="E34" i="2"/>
  <c r="E33" i="2"/>
  <c r="E32" i="2"/>
  <c r="E31" i="2"/>
  <c r="E30" i="2"/>
  <c r="E29" i="2"/>
  <c r="E57" i="2" s="1"/>
  <c r="B221" i="5"/>
  <c r="C217" i="5"/>
  <c r="C209" i="5"/>
  <c r="C201" i="5"/>
  <c r="C193" i="5"/>
  <c r="C185" i="5"/>
  <c r="C177" i="5"/>
  <c r="C169" i="5"/>
  <c r="C162" i="5"/>
  <c r="C158" i="5"/>
  <c r="C154" i="5"/>
  <c r="C150" i="5"/>
  <c r="C146" i="5"/>
  <c r="C142" i="5"/>
  <c r="C138" i="5"/>
  <c r="C134" i="5"/>
  <c r="C130" i="5"/>
  <c r="C126" i="5"/>
  <c r="C122" i="5"/>
  <c r="D122" i="5" s="1"/>
  <c r="B121" i="5"/>
  <c r="C218" i="5" s="1"/>
  <c r="B118" i="5"/>
  <c r="C119" i="5" s="1"/>
  <c r="D119" i="5" s="1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B92" i="5"/>
  <c r="B41" i="5"/>
  <c r="C90" i="5" s="1"/>
  <c r="C39" i="5"/>
  <c r="C38" i="5"/>
  <c r="C37" i="5"/>
  <c r="C36" i="5"/>
  <c r="C35" i="5"/>
  <c r="C34" i="5"/>
  <c r="C33" i="5"/>
  <c r="C32" i="5"/>
  <c r="C31" i="5"/>
  <c r="D31" i="5" s="1"/>
  <c r="D32" i="5" s="1"/>
  <c r="D33" i="5" s="1"/>
  <c r="D34" i="5" s="1"/>
  <c r="D35" i="5" s="1"/>
  <c r="D36" i="5" s="1"/>
  <c r="D37" i="5" s="1"/>
  <c r="D38" i="5" s="1"/>
  <c r="D39" i="5" s="1"/>
  <c r="B30" i="5"/>
  <c r="B14" i="5"/>
  <c r="C28" i="5" s="1"/>
  <c r="C12" i="5"/>
  <c r="C11" i="5"/>
  <c r="C10" i="5"/>
  <c r="C9" i="5"/>
  <c r="C8" i="5"/>
  <c r="C7" i="5"/>
  <c r="C6" i="5"/>
  <c r="C5" i="5"/>
  <c r="C4" i="5"/>
  <c r="D4" i="5" s="1"/>
  <c r="D5" i="5" s="1"/>
  <c r="D6" i="5" s="1"/>
  <c r="D7" i="5" s="1"/>
  <c r="D8" i="5" s="1"/>
  <c r="D9" i="5" s="1"/>
  <c r="D10" i="5" s="1"/>
  <c r="D11" i="5" s="1"/>
  <c r="D12" i="5" s="1"/>
  <c r="B3" i="5"/>
  <c r="C124" i="5" l="1"/>
  <c r="C128" i="5"/>
  <c r="C132" i="5"/>
  <c r="C136" i="5"/>
  <c r="C140" i="5"/>
  <c r="C144" i="5"/>
  <c r="C148" i="5"/>
  <c r="C152" i="5"/>
  <c r="C156" i="5"/>
  <c r="C160" i="5"/>
  <c r="C165" i="5"/>
  <c r="C173" i="5"/>
  <c r="C181" i="5"/>
  <c r="C189" i="5"/>
  <c r="C197" i="5"/>
  <c r="C205" i="5"/>
  <c r="C213" i="5"/>
  <c r="C123" i="5"/>
  <c r="D123" i="5" s="1"/>
  <c r="D124" i="5" s="1"/>
  <c r="D125" i="5" s="1"/>
  <c r="D126" i="5" s="1"/>
  <c r="C125" i="5"/>
  <c r="C127" i="5"/>
  <c r="C129" i="5"/>
  <c r="C131" i="5"/>
  <c r="C133" i="5"/>
  <c r="C135" i="5"/>
  <c r="C137" i="5"/>
  <c r="C139" i="5"/>
  <c r="C141" i="5"/>
  <c r="C143" i="5"/>
  <c r="C145" i="5"/>
  <c r="C147" i="5"/>
  <c r="C149" i="5"/>
  <c r="C151" i="5"/>
  <c r="C153" i="5"/>
  <c r="C155" i="5"/>
  <c r="C157" i="5"/>
  <c r="C159" i="5"/>
  <c r="C161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15" i="5"/>
  <c r="D15" i="5" s="1"/>
  <c r="D16" i="5" s="1"/>
  <c r="C16" i="5"/>
  <c r="C17" i="5"/>
  <c r="C18" i="5"/>
  <c r="C19" i="5"/>
  <c r="C20" i="5"/>
  <c r="C21" i="5"/>
  <c r="C22" i="5"/>
  <c r="C23" i="5"/>
  <c r="C24" i="5"/>
  <c r="C25" i="5"/>
  <c r="C26" i="5"/>
  <c r="C27" i="5"/>
  <c r="C42" i="5"/>
  <c r="D42" i="5" s="1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164" i="5"/>
  <c r="C166" i="5"/>
  <c r="C168" i="5"/>
  <c r="C170" i="5"/>
  <c r="C172" i="5"/>
  <c r="C174" i="5"/>
  <c r="C176" i="5"/>
  <c r="C178" i="5"/>
  <c r="C180" i="5"/>
  <c r="C182" i="5"/>
  <c r="C184" i="5"/>
  <c r="C186" i="5"/>
  <c r="C188" i="5"/>
  <c r="C190" i="5"/>
  <c r="C192" i="5"/>
  <c r="C194" i="5"/>
  <c r="C196" i="5"/>
  <c r="C198" i="5"/>
  <c r="C200" i="5"/>
  <c r="C202" i="5"/>
  <c r="C204" i="5"/>
  <c r="C206" i="5"/>
  <c r="C208" i="5"/>
  <c r="C210" i="5"/>
  <c r="C212" i="5"/>
  <c r="C214" i="5"/>
  <c r="C21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D222" i="5" s="1"/>
  <c r="F39" i="2"/>
  <c r="F38" i="2"/>
  <c r="F37" i="2"/>
  <c r="F36" i="2"/>
  <c r="F35" i="2"/>
  <c r="F34" i="2"/>
  <c r="F33" i="2"/>
  <c r="F32" i="2"/>
  <c r="F31" i="2"/>
  <c r="F30" i="2"/>
  <c r="E90" i="2"/>
  <c r="E89" i="2"/>
  <c r="E88" i="2"/>
  <c r="E87" i="2"/>
  <c r="E86" i="2"/>
  <c r="E85" i="2"/>
  <c r="E84" i="2"/>
  <c r="E83" i="2"/>
  <c r="E82" i="2"/>
  <c r="E81" i="2"/>
  <c r="E80" i="2"/>
  <c r="E125" i="2"/>
  <c r="E123" i="2"/>
  <c r="E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94" i="2"/>
  <c r="E98" i="2"/>
  <c r="E102" i="2"/>
  <c r="E106" i="2"/>
  <c r="E110" i="2"/>
  <c r="E114" i="2"/>
  <c r="E118" i="2"/>
  <c r="E122" i="2"/>
  <c r="E126" i="2"/>
  <c r="E40" i="2"/>
  <c r="F40" i="2" s="1"/>
  <c r="E41" i="2"/>
  <c r="F54" i="2" s="1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4" i="2"/>
  <c r="E63" i="2"/>
  <c r="E62" i="2"/>
  <c r="E61" i="2"/>
  <c r="E65" i="2"/>
  <c r="E67" i="2"/>
  <c r="E69" i="2"/>
  <c r="E71" i="2"/>
  <c r="E73" i="2"/>
  <c r="E75" i="2"/>
  <c r="E77" i="2"/>
  <c r="E136" i="2"/>
  <c r="E135" i="2"/>
  <c r="E134" i="2"/>
  <c r="E133" i="2"/>
  <c r="E132" i="2"/>
  <c r="E131" i="2"/>
  <c r="E130" i="2"/>
  <c r="E129" i="2"/>
  <c r="E137" i="2"/>
  <c r="E139" i="2"/>
  <c r="E141" i="2"/>
  <c r="E143" i="2"/>
  <c r="E145" i="2"/>
  <c r="D127" i="5" l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2" i="2"/>
  <c r="F63" i="2"/>
  <c r="F61" i="2"/>
  <c r="F53" i="2"/>
  <c r="F49" i="2"/>
  <c r="F45" i="2"/>
  <c r="F41" i="2"/>
  <c r="F56" i="2"/>
  <c r="F58" i="2"/>
  <c r="D17" i="5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F50" i="2"/>
  <c r="F46" i="2"/>
  <c r="F42" i="2"/>
  <c r="F145" i="2"/>
  <c r="F144" i="2"/>
  <c r="F143" i="2"/>
  <c r="F142" i="2"/>
  <c r="F141" i="2"/>
  <c r="F140" i="2"/>
  <c r="F139" i="2"/>
  <c r="F138" i="2"/>
  <c r="F137" i="2"/>
  <c r="F136" i="2"/>
  <c r="F134" i="2"/>
  <c r="F132" i="2"/>
  <c r="F130" i="2"/>
  <c r="F133" i="2"/>
  <c r="F129" i="2"/>
  <c r="F135" i="2"/>
  <c r="F131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8" i="2"/>
  <c r="F86" i="2"/>
  <c r="F84" i="2"/>
  <c r="F82" i="2"/>
  <c r="F80" i="2"/>
  <c r="F87" i="2"/>
  <c r="F83" i="2"/>
  <c r="F89" i="2"/>
  <c r="F85" i="2"/>
  <c r="F81" i="2"/>
  <c r="F51" i="2"/>
  <c r="F47" i="2"/>
  <c r="F43" i="2"/>
  <c r="F55" i="2"/>
  <c r="F57" i="2"/>
  <c r="D223" i="5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43" i="5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F52" i="2"/>
  <c r="F48" i="2"/>
  <c r="F44" i="2"/>
</calcChain>
</file>

<file path=xl/sharedStrings.xml><?xml version="1.0" encoding="utf-8"?>
<sst xmlns="http://schemas.openxmlformats.org/spreadsheetml/2006/main" count="1060" uniqueCount="328">
  <si>
    <t>Номенклатура</t>
  </si>
  <si>
    <t>Вес (нетто), кг</t>
  </si>
  <si>
    <t>заказ луганск 07.08-11.08</t>
  </si>
  <si>
    <t>152 СКЮ стало</t>
  </si>
  <si>
    <t>Расход</t>
  </si>
  <si>
    <t>КГ</t>
  </si>
  <si>
    <t>204 СКЮ было</t>
  </si>
  <si>
    <t>ЗНАМЕНСКИЙ СГЦ   МК  (1000)</t>
  </si>
  <si>
    <t>1011 Ветчина Карельская,кат.В,вес,бат (Знаменский СГЦ)  МК</t>
  </si>
  <si>
    <t>1012 Сало с чесн. и черн. перцем, мясн.пр.сол.0,35 г (Знаменский СГЦ)  МК</t>
  </si>
  <si>
    <t>1008 Хлеб печеночный 0,3кг в/у ШТ (Знаменский СГЦ)  МК</t>
  </si>
  <si>
    <t>1004 Рулька свиная бескостная в/к в/у (Знаменский СГЦ) МК</t>
  </si>
  <si>
    <t>1006 Бекон Орловский в/у 0,35кг/шт (Знаменский СГЦ)   МК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</si>
  <si>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</si>
  <si>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</si>
  <si>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1009 Мясо по домашнему в/у 0,35шт (Знаменский СГЦ)  МК</t>
  </si>
  <si>
    <t>1005 Грудинка Кубанская  к/в в/у (продукт из свинины копчено-вареный) (Знаменский СГЦ)   МК</t>
  </si>
  <si>
    <t>МИКОЯН МК (4000)</t>
  </si>
  <si>
    <t>4005 Колбаса с/к  "Кремлевская" (Микоян)   МК</t>
  </si>
  <si>
    <t>4011 Колбаса с/к "Марочная" 1сорт (Микоян)  МК</t>
  </si>
  <si>
    <t>4018 Сервелат Таллинский в/к термо 0,35 (Микоян)  МК</t>
  </si>
  <si>
    <t>4016 Колбаса Сервелат Российский в/к В/У АКЦИЯ (Собрание сочинений) (Микоян)  МК</t>
  </si>
  <si>
    <t>4020 Сосиски "Докторские с натуральным молоком" (Микоян)  МК</t>
  </si>
  <si>
    <t>4010 Грудинка Кубанская к/в (Микоян)  МК</t>
  </si>
  <si>
    <t>4008 Колбаса Сервелат коньячный в/к срез термо 350гр(Микоян)   МК</t>
  </si>
  <si>
    <t>4004 Колбаса Сервелат Российский в/к термо 350гр (Микоян)   МК</t>
  </si>
  <si>
    <t>4014 Колбаса в/к "Сервелат Таллинский" (Микоян)  МК</t>
  </si>
  <si>
    <t>4012 Колбаса в/к "Сервелат коньячный" (Микоян)  МК</t>
  </si>
  <si>
    <t>4007 Ветчина "Владимирская" (Микоян)   МК</t>
  </si>
  <si>
    <t>4024 Докторская классическая ПГН  (Микоян)   МК</t>
  </si>
  <si>
    <t>4002 Колбаса Фрусто с/в шт 150 гр защ.среда (Микоян)   МК</t>
  </si>
  <si>
    <t>4001 Колбаса вареная "Докторская Бистро" (колбасное изделие вареное из мяса птицы) (Микоян)   МК</t>
  </si>
  <si>
    <t>HOCHLAND</t>
  </si>
  <si>
    <t>Сыр "HOCHLAND" плавленный сливочный 200г БЗМЖ  МК</t>
  </si>
  <si>
    <t>Творожный сыр "Hochland" сливочный 220г БЗМЖ  МК</t>
  </si>
  <si>
    <t>Сыр "Hochland" плавленный сливочный 100г БЗМЖ  МК</t>
  </si>
  <si>
    <t>Сыр "Hochland" плавленный ломтевой Сэндвич 150г. БЗМЖ  МК</t>
  </si>
  <si>
    <t>Творожный сыр "Hochland" сливочный 140г БЗМЖ  МК</t>
  </si>
  <si>
    <t>Сыр "Hochland" плавленный сливочный 140г БЗМЖ  МК</t>
  </si>
  <si>
    <t>Сыр "Hochland" плавл.ломт  сливочный классический 150г БЗМЖ  МК</t>
  </si>
  <si>
    <t>Сыр "HOCHLAND" плавленный сливочный 400г БЗМЖ  МК</t>
  </si>
  <si>
    <t>Плавл.сыр Фетакса 200г. БЗМЖ  МК</t>
  </si>
  <si>
    <t>Останкино ООО</t>
  </si>
  <si>
    <t>4813 ФИЛЕЙНАЯ Папа может вар п/о_Л   ОСТАНКИНО</t>
  </si>
  <si>
    <t>5818 МЯСНЫЕ Папа может сос п/о мгс 1*3_45с   ОСТАНКИНО</t>
  </si>
  <si>
    <t>4063 МЯСНАЯ Папа может вар п/о_Л   ОСТАНКИНО</t>
  </si>
  <si>
    <t>5851 ЭКСТРА Папа может вар п/о   ОСТАНКИНО</t>
  </si>
  <si>
    <t>3717 СОЧНЫЕ сос п/о мгс 1*6 ОСТАНКИНО</t>
  </si>
  <si>
    <t>3678 СОЧНЫЕ сос п/о мгс 2*2     ОСТАНКИНО</t>
  </si>
  <si>
    <t>6123 МОЛОЧНЫЕ КЛАССИЧЕСКИЕ ПМ сос п/о мгс 2*4   ОСТАНКИНО</t>
  </si>
  <si>
    <t>4574 Мясная со шпиком Папа может вар п/о ОСТАНКИНО</t>
  </si>
  <si>
    <t>4614 ВЕТЧ.ЛЮБИТЕЛЬСКАЯ п/о _ ОСТАНКИНО</t>
  </si>
  <si>
    <t>5532 СОЧНЫЕ сос п/о мгс 0.45кг 10шт_45с   ОСТАНКИНО</t>
  </si>
  <si>
    <t>3772 ГРИЛЬ-МАСТЕР сос п/о мгс 1*6  ОСТАНКИНО</t>
  </si>
  <si>
    <t>6281 СВИНИНА ДЕЛИКАТ. к/в мл/к в/у 0.3кг 45с  ОСТАНКИНО</t>
  </si>
  <si>
    <t>3129 СЫТНЫЕ Папа может сар б/о мгс 1*3   ОСТАНКИНО</t>
  </si>
  <si>
    <t>5821 СЛИВОЧНЫЕ ПМ сос п/о мгс 0.450кг_45с   ОСТАНКИНО</t>
  </si>
  <si>
    <t>5164 ШПИКАЧКИ СОЧНЫЕ ПМ сар б/о мгс 1*3 ОСТАНКИНО</t>
  </si>
  <si>
    <t>6062 МОЛОЧНЫЕ К ЗАВТРАКУ сос п/о мгс 2*2   ОСТАНКИНО</t>
  </si>
  <si>
    <t>6348 ФИЛЕЙНАЯ Папа может вар п/о 0,4кг 8шт.  ОСТАНКИНО</t>
  </si>
  <si>
    <t>6333 МЯСНАЯ Папа может вар п/о 0.4кг 8шт.  ОСТАНКИНО</t>
  </si>
  <si>
    <t>4117 ЭКСТРА Папа может с/к в/у_Л   ОСТАНКИНО</t>
  </si>
  <si>
    <t>6353 ЭКСТРА Папа может вар п/о 0.4кг 8шт.  ОСТАНКИНО</t>
  </si>
  <si>
    <t>6387 МОЛОЧНАЯ Папа может вар п/о  ОСТАНКИНО</t>
  </si>
  <si>
    <t>6026 ВЕТЧ.ОСОБАЯ Коровино п/о   ОСТАНКИНО</t>
  </si>
  <si>
    <t>3215 ВЕТЧ.МЯСНАЯ Папа может п/о 0.4кг 8шт.    ОСТАНКИНО</t>
  </si>
  <si>
    <t>5813 ГОВЯЖЬИ сос п/о мгс 2*2_45с   ОСТАНКИНО</t>
  </si>
  <si>
    <t>6413 МОЛОЧНЫЕ Коровино сос п/о мгс 1кг 6шт.  ОСТАНКИНО</t>
  </si>
  <si>
    <t>6365 СЕРВЕЛАТ КАРЕЛЬСКИЙ ПМ в/к в/у 0.28кг  ОСТАНКИНО</t>
  </si>
  <si>
    <t>6381 СЕРВЕЛАТ ФИНСКИЙ ПМ в/к в/у 0.35кг 8шт.  ОСТАНКИНО</t>
  </si>
  <si>
    <t>5452 ВЕТЧ.МЯСНАЯ Папа может п/о    ОСТАНКИНО</t>
  </si>
  <si>
    <t>6364 СЕРВЕЛАТ ЗЕРНИСТЫЙ ПМ в/к в/у 0.35кг  ОСТАНКИНО</t>
  </si>
  <si>
    <t>6372 СЕРВЕЛАТ ОХОТНИЧИЙ ПМ в/к в/у 0.35кг 8шт  ОСТАНКИНО</t>
  </si>
  <si>
    <t>5483 ЭКСТРА Папа может с/к в/у 1/250 8шт.   ОСТАНКИНО</t>
  </si>
  <si>
    <t>6375 СЕРВЕЛАТ ПРИМА в/к в/у 0.28кг 8шт.  ОСТАНКИНО</t>
  </si>
  <si>
    <t>5708 ПОСОЛЬСКАЯ Папа может с/к в/у ОСТАНКИНО</t>
  </si>
  <si>
    <t>5344 ГРИЛЬ-МАСТЕР сос п/о мгс 0.45кг 7шт.  ОСТАНКИНО</t>
  </si>
  <si>
    <t>5336 ОСОБАЯ вар п/о  ОСТАНКИНО</t>
  </si>
  <si>
    <t>5811 СВИНИНА МАДЕРА с/к с/н в/у 1/100 8шт.   ОСТАНКИНО</t>
  </si>
  <si>
    <t>6359 СЕРВЕЛАТ БАХЧИСАРАЙ в/к в/у 0.31кг  ОСТАНКИНО</t>
  </si>
  <si>
    <t>5161 Печеночный пашт 0,150 ОСТАНКИНО</t>
  </si>
  <si>
    <t>6412 ДОКТОРСКАЯ Коровино вар п/о 1кг 8шт.  ОСТАНКИНО</t>
  </si>
  <si>
    <t>5160 Мясной пашт п/о 0,150 ОСТАНКИНО</t>
  </si>
  <si>
    <t>6384 СЕРВЕЛАТ ШВАРЦЕР ПМ в/к в/у 0.28кг 8шт.  ОСТАНКИНО</t>
  </si>
  <si>
    <t>5997 ОСОБАЯ Коровино вар п/о  ОСТАНКИНО</t>
  </si>
  <si>
    <t>5706 АРОМАТНАЯ Папа может с/к в/у 1/250 8шт.  ОСТАНКИНО</t>
  </si>
  <si>
    <t>5981 МОЛОЧНЫЕ ТРАДИЦ. сос п/о мгс 1*6_45с   ОСТАНКИНО</t>
  </si>
  <si>
    <t>5931 ОХОТНИЧЬЯ Папа может с/к в/у 1/220 8шт.   ОСТАНКИНО</t>
  </si>
  <si>
    <t>5682 САЛЯМИ МЕЛКОЗЕРНЕНАЯ с/к в/у 1/120_60с   ОСТАНКИНО</t>
  </si>
  <si>
    <t>5867 ЭКСТРА Папа может с/к с/н в/у 1/100_60с   ОСТАНКИНО</t>
  </si>
  <si>
    <t>4342 Салями Финская п/к в/у ОСТАНКИНО</t>
  </si>
  <si>
    <t>5337 ОСОБАЯ СО ШПИКОМ вар п/о  ОСТАНКИНО</t>
  </si>
  <si>
    <t>Останкино СЫР</t>
  </si>
  <si>
    <t>Сыр Папа Может Российский  50% вес    Останкино</t>
  </si>
  <si>
    <t>Сыч/Прод Коровино Российский Оригин 50% ВЕС (5 кг)  ОСТАНКИНО</t>
  </si>
  <si>
    <t>Сыр Папа Может Гауда  45% вес     Останкино</t>
  </si>
  <si>
    <t>Сыч/Прод Коровино Тильзитер Оригин 50% ВЕС (5 кг брус) СЗМЖ  ОСТАНКИНО</t>
  </si>
  <si>
    <t>Сыр Папа Может Сливочный со вкусом.топл.молока 50% вес (=3,5кг)  Останкино</t>
  </si>
  <si>
    <t>Сыр Папа Может Голландский  45% вес      Останкино</t>
  </si>
  <si>
    <t>Сыр Папа Может Эдам 45% вес (=3,5кг)  Останкино</t>
  </si>
  <si>
    <t>Сыр Папа Может Тильзитер   45% вес      Останкино</t>
  </si>
  <si>
    <t>Сыр Папа Может Голландский  45% 200гр     Останкино</t>
  </si>
  <si>
    <t>Сыч/Прод Коровино Тильзитер 50% 200г СЗМЖ  ОСТАНКИНО</t>
  </si>
  <si>
    <t>Сыр Папа Может Гауда  45% 200гр     Останкино</t>
  </si>
  <si>
    <t>Сыр Папа Может Папин Завтрак 50% 200г  Останкино</t>
  </si>
  <si>
    <t>Сыр Папа Может Министерский 45% 200г  Останкино</t>
  </si>
  <si>
    <t>Сыч/Прод Коровино Российский 50% 200г СЗМЖ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</si>
  <si>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</si>
  <si>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</si>
  <si>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Гауда 48%, нарез, 125г (9 шт)  Останкино</t>
  </si>
  <si>
    <t>Сыр Папа Может Российский 50%, нарезка 125г  Останкино</t>
  </si>
  <si>
    <t>Сыр Папа Может Голландский 45%, нарез, 125г (9 шт)  Останкино</t>
  </si>
  <si>
    <t>Сыр Папа Может Папин завтрак 45%, нарезка 125г  Останкино</t>
  </si>
  <si>
    <t>Сыр Папа Может Министерский 50%, нарезка 125г  Останкино</t>
  </si>
  <si>
    <t>Сыр Папа Может Тильзитер 50%, нарезка 125г  Останкино</t>
  </si>
  <si>
    <t>Сыр Плавл. Сливочный 55% 190гр  Останкино</t>
  </si>
  <si>
    <t>Останкино заморозка</t>
  </si>
  <si>
    <t>Масло "Папа может" 72,5% 180 гр. Фольга   УВА  ОСТАНКИНО</t>
  </si>
  <si>
    <t>ПОКОМ Логистический Партнер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</si>
  <si>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</si>
  <si>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</si>
  <si>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255  Сосиски Молочные для завтрака ТМ Особый рецепт, п/а МГС, ВЕС, ТМ Стародворье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</si>
  <si>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</si>
  <si>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</si>
  <si>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</si>
  <si>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</si>
  <si>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</si>
  <si>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200  Ветчина Дугушка ТМ Стародворье, вектор в/у    ПОКОМ</t>
  </si>
  <si>
    <t xml:space="preserve"> 239  Колбаса Салями запеч Дугушка, оболочка вектор, ВЕС, ТМ Стародворье  ПОКОМ</t>
  </si>
  <si>
    <t xml:space="preserve"> 236  Колбаса Рубленая ЗАПЕЧ. Дугушка ТМ Стародворье, вектор, в/к    ПОКОМ</t>
  </si>
  <si>
    <t xml:space="preserve"> 250  Сардельки стародворские с говядиной в обол. NDX, ВЕС. ПОКОМ</t>
  </si>
  <si>
    <t xml:space="preserve"> 017  Сосиски Вязанка Сливочные, Вязанка амицел ВЕС.ПОКОМ</t>
  </si>
  <si>
    <t xml:space="preserve"> 016  Сосиски Вязанка Молочные, Вязанка вискофан  ВЕС.ПОКОМ</t>
  </si>
  <si>
    <t xml:space="preserve"> 266  Колбаса Филейбургская с сочным окороком, ВЕС, ТМ Баварушка  ПОКОМ</t>
  </si>
  <si>
    <t xml:space="preserve"> 254  Сосиски Датские, ВЕС, ТМ КОЛБАСНЫЙ СТАНДАРТ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</si>
  <si>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</si>
  <si>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</si>
  <si>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234  Колбаса Нежная, п/а, ВЕС, ТМ КОЛБАСНЫЙ СТАНДАРТ ВсхЗв ПОКОМ</t>
  </si>
  <si>
    <t xml:space="preserve"> 225  Колбаса Дугушка со шпиком, ВЕС, ТМ Стародворье   ПОКОМ</t>
  </si>
  <si>
    <t xml:space="preserve"> 096  Сосиски Баварские,  0.42кг,ПОКОМ</t>
  </si>
  <si>
    <t>шт</t>
  </si>
  <si>
    <t xml:space="preserve"> 005  Колбаса Докторская ГОСТ, Вязанка вектор,ВЕС. ПОКОМ</t>
  </si>
  <si>
    <t xml:space="preserve"> 002   Колб. Молоч. стародворская, Вязанка вектор, ВЕС. ПОКОМ</t>
  </si>
  <si>
    <t xml:space="preserve"> 283  Сосиски Сочинки, ВЕС, ТМ Стародворье ПОКОМ</t>
  </si>
  <si>
    <t xml:space="preserve"> 247  Сардельки Нежные, ВЕС.  ПОКОМ</t>
  </si>
  <si>
    <t xml:space="preserve"> 030  Сосиски Вязанка Молочные, Вязанка вискофан МГС, 0.45кг, ПОКОМ</t>
  </si>
  <si>
    <t xml:space="preserve"> 313 Колбаса вареная Молокуша ТМ Вязанка в оболочке полиамид. ВЕС  ПОКОМ</t>
  </si>
  <si>
    <t xml:space="preserve"> 032  Сосиски Вязанка Сливочные, Вязанка амицел МГС, 0.45кг, ПОКОМ</t>
  </si>
  <si>
    <t xml:space="preserve"> 013  Сардельки Вязанка Стародворские NDX, ВЕС.  ПОКОМ</t>
  </si>
  <si>
    <t xml:space="preserve"> 003   Колбаса Вязанка с индейкой, вектор ВЕС, ПОКОМ</t>
  </si>
  <si>
    <t xml:space="preserve"> 244  Колбаса Сервелат Кремлевский, ВЕС. ПОКОМ</t>
  </si>
  <si>
    <t xml:space="preserve"> 010  Колбаса Классическая, Вязанка вектор, ВЕС.ПОКОМ</t>
  </si>
  <si>
    <t xml:space="preserve"> 084  Колбаски Баварские копченые, NDX в МГС 0,28 кг, ТМ Стародворье  ПОКОМ</t>
  </si>
  <si>
    <t>318 Сосиски Датские ТМ Зареченские колбасы ТС Зареченские п полиамид в модифициров  ПОКОМ</t>
  </si>
  <si>
    <t xml:space="preserve"> 312  Ветчина Филейская ТМ Вязанка ТС Столичная ВЕС  ПОКОМ </t>
  </si>
  <si>
    <t xml:space="preserve"> 253  Сосиски Ганноверские   ПОКОМ</t>
  </si>
  <si>
    <t xml:space="preserve"> 215  Колбаса Докторская ГОСТ Дугушка, ВЕС, ТМ Стародворье ПОКОМ</t>
  </si>
  <si>
    <t>315 Колбаса Нежная ТМ Зареченские ТС Зареченские продукты в оболочкНТУ.  изделие вар  ПОКОМ</t>
  </si>
  <si>
    <t xml:space="preserve"> 018  Сосиски Рубленые, Вязанка вискофан  ВЕС.ПОКОМ</t>
  </si>
  <si>
    <t xml:space="preserve"> 243  Колбаса Сервелат Зернистый, ВЕС.  ПОКОМ</t>
  </si>
  <si>
    <t xml:space="preserve"> 220  Колбаса Докторская по-стародворски, амифлекс, ВЕС,   ПОКОМ</t>
  </si>
  <si>
    <t xml:space="preserve"> 297  Колбаса Мясорубская с рубленой грудинкой ВЕС ТМ Стародворье  ПОКОМ</t>
  </si>
  <si>
    <t xml:space="preserve"> 083  Колбаса Швейцарская 0,17 кг., ШТ., сырокопченая   ПОКОМ</t>
  </si>
  <si>
    <t xml:space="preserve"> 024  Колбаса Классическая, Вязанка вектор 0,5кг, ПОКОМ</t>
  </si>
  <si>
    <t xml:space="preserve"> 009  Колбаса Классическая, Вязанка вектор, ВЕС., ВсхЗв. ПОКОМ</t>
  </si>
  <si>
    <t xml:space="preserve"> 302  Сосиски Сочинки по-баварски,  0.4кг, ТМ Стародворье  ПОКОМ</t>
  </si>
  <si>
    <t xml:space="preserve"> 301  Сосиски Сочинки по-баварски с сыром,  0.4кг, ТМ Стародворье  ПОКОМ</t>
  </si>
  <si>
    <t xml:space="preserve"> 276  Колбаса Сливушка ТМ Вязанка в оболочке полиамид 0,45 кг  ПОКОМ</t>
  </si>
  <si>
    <t xml:space="preserve"> 267  Колбаса Салями Филейбургская зернистая, оболочка фиброуз, ВЕС, ТМ Баварушка  ПОКОМ</t>
  </si>
  <si>
    <t xml:space="preserve"> 265  Колбаса Балыкбургская, ВЕС, ТМ Баварушка  ПОКОМ</t>
  </si>
  <si>
    <t xml:space="preserve"> 251  Сосиски Баварские, ВЕС.  ПОКОМ</t>
  </si>
  <si>
    <t xml:space="preserve"> 023  Колбаса Докторская ГОСТ, Вязанка вектор, 0,4 кг, ПОКОМ</t>
  </si>
  <si>
    <t xml:space="preserve"> 058  Колбаса Докторская Особая ТМ Особый рецепт,  0,5кг, ПОКОМ</t>
  </si>
  <si>
    <t xml:space="preserve"> 092  Сосиски Баварские с сыром,  0.42кг,ПОКОМ</t>
  </si>
  <si>
    <t xml:space="preserve"> 240  Колбаса Салями охотничья, ВЕС. ПОКОМ</t>
  </si>
  <si>
    <t xml:space="preserve"> 082  Колбаса Стародворская, 0,4кг,ПОКОМ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</si>
  <si>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</si>
  <si>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043  Ветчина Нежная ТМ Особый рецепт, п/а, 0,4кг    ПОКОМ</t>
  </si>
  <si>
    <t>314 Колбаса вареная Филейская ТМ Вязанка ТС Классическая в оболочке полиамид.  ПОКОМ</t>
  </si>
  <si>
    <t xml:space="preserve"> 064  Колбаса Молочная Дугушка, вектор 0,4 кг, ТМ Стародворье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</si>
  <si>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</si>
  <si>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</si>
  <si>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</si>
  <si>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256  Сосиски Молочные для завтрака, п/а МГС, ВЕС, ТМ Стародворье ПОКОМ</t>
  </si>
  <si>
    <t xml:space="preserve"> 001   Ветчина Столичная Вязанка, вектор, ВЕС.ПОКОМ</t>
  </si>
  <si>
    <t xml:space="preserve"> 296  Колбаса Мясорубская с рубленой грудинкой 0,35кг срез ТМ Стародворье  ПОКОМ</t>
  </si>
  <si>
    <t xml:space="preserve"> 057  Колбаса Докторская Дугушка, вектор 0.4 кг, ТМ Стародворье    ПОКОМ</t>
  </si>
  <si>
    <t xml:space="preserve"> 273  Сосиски Сочинки с сочной грудинкой, МГС 0.4кг,   ПОКОМ</t>
  </si>
  <si>
    <t xml:space="preserve"> 271  Колбаса Сервелат Левантский ТМ Особый Рецепт, ВЕС. ПОКОМ</t>
  </si>
  <si>
    <t xml:space="preserve"> 270  Колбаса Сервелат Филейный ТМ Особый Рецепт, ВЕС. ПОКОМ</t>
  </si>
  <si>
    <t xml:space="preserve"> 059  Колбаса Докторская по-стародворски  0.5 кг, ПОКОМ</t>
  </si>
  <si>
    <t>В/к колбасы Кремлевский срез Бордо Фикс.вес 0,35 Фиброуз в/у Стародворье</t>
  </si>
  <si>
    <t>под заказ сети ПРС</t>
  </si>
  <si>
    <t>В/к колбасы Сервелат Филедворский срез Бордо Фикс.вес 0,35 фиброуз в/у стародворье</t>
  </si>
  <si>
    <t>В/к колбасы Сервелат Мясорубский с мелкорубленным окороком срез Бордо Фикс.вес 0,35 фиброуз Стародворье</t>
  </si>
  <si>
    <t>Вареные колбасы Сочинка с сочным окороком ТМ Стародворье ф/в 0,45 кг</t>
  </si>
  <si>
    <t>Сосиски Молочные для завтрака Особая Без свинины Фикс.вес 0,4 П/а мгс Особый рецепт</t>
  </si>
  <si>
    <t>В/к колбасы Балыкбургская рубленая срез Балыкбургская Фикс.вес 0,35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</si>
  <si>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</si>
  <si>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</si>
  <si>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Балыкбургская с копченым балыком срез Балыкбургская Фикс.вес 0,35 фиброуз в/у Баварушка</t>
  </si>
  <si>
    <t>В/к колбасы Сервелат Филейбургский с ароматными пряностями срез Филейбургская Фикс.вес 0,35 фиброуз Баварушка</t>
  </si>
  <si>
    <t>Вареные колбасы Филейбургская Филейбургская Фикс.Вес 0,45 П/а Баварушка</t>
  </si>
  <si>
    <t>Вареные колбасы Филейбургская с филе сочного окорока Филейбургская Фикс.Вес 0,45 П/а Баварушка</t>
  </si>
  <si>
    <t>Ветчины Балыкбургская срез Балыкбургская Фикс.вес 0,42 Фиброуз в/у Баварушка</t>
  </si>
  <si>
    <t>В/к колбасы Балыкбургская с копченым балыком срез Балыкбургская Фикс.вес 0,28 фиброуз в/у Баварушка</t>
  </si>
  <si>
    <t>Сосиски Филейбургские с филе сочного окорока Филейбургская Фикс.вес 0,55 П/а мгс Баварушка</t>
  </si>
  <si>
    <t>Вареные колбасы Вязанка со шпиком Вязанка Фикс.вес 0,5 Вектор Вязанка</t>
  </si>
  <si>
    <t>Сосиски Молокуши (Вязанка Молочные) Вязанка Фикс.вес 0,45 П/а мгс Вязанка</t>
  </si>
  <si>
    <t>Сосиски Сливочные Сливушки Фикс.вес 0,33 П/а мгс Вязанка</t>
  </si>
  <si>
    <t>Вареные колбасы Молокуша Вязанка Фикс.вес 0,45 п/а Вязанка</t>
  </si>
  <si>
    <t>Ветчины «Филейская» Фикс.вес 0,45 Вектор ТМ «Вязанка»</t>
  </si>
  <si>
    <t>Вареные колбасы «Филейская» Фикс.вес 0,45 Вектор ТМ «Вязанка»</t>
  </si>
  <si>
    <t>Вареные колбасы Докторская Дугушка Дугушка Фикс.вес 0,6 П/а 55 Дугушка</t>
  </si>
  <si>
    <t>Вареные колбасы Молочная Дугушка Дугушка Фикс.вес 0,6 П/а 55 Дугушка</t>
  </si>
  <si>
    <t>Ветчины Дугушка Дугушка Фикс.вес 0,6 П/а 55 Дугушка</t>
  </si>
  <si>
    <t>В/к колбасы Рубленая Запеченная Дугушка Фикс.вес 0,6 Вектор Дугушка</t>
  </si>
  <si>
    <t>В/к колбасы Салями Запеченая Дугушка Фикс.вес 0,6 Вектор Дугушка</t>
  </si>
  <si>
    <t>В/к колбасы Сервелат Запеченный Дугушка Фикс.вес 0,6 Вектор Дугушка</t>
  </si>
  <si>
    <t>ПОКОМ Логистический Партнер Заморозка</t>
  </si>
  <si>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</si>
  <si>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</si>
  <si>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</si>
  <si>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Мини-сосиски в тесте "Фрайпики" ВЕС, 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</si>
  <si>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</si>
  <si>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</si>
  <si>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</si>
  <si>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</si>
  <si>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Снеки  ЖАР-мени ВЕС. замор.  ПОКОМ</t>
  </si>
  <si>
    <t>Пельмени Бульмени с говядиной и свининой Горячая шт. 0,9 кг  ПОКОМ</t>
  </si>
  <si>
    <t>Жар-боллы с курочкой и сыром. Кулинарные изделия рубленые в тесте куриные жареные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</si>
  <si>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</si>
  <si>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0,9кг  ПОКОМ</t>
  </si>
  <si>
    <t>Пельмени Со свининой и говядиной ТМ Особый рецепт Любимая ложка 1,0 кг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</si>
  <si>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</si>
  <si>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</si>
  <si>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</si>
  <si>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</si>
  <si>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</si>
  <si>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</si>
  <si>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</si>
  <si>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</si>
  <si>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</si>
  <si>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</si>
  <si>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</si>
  <si>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</si>
  <si>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Хрустящие крылышки острые к пиву ТМ Горячая штучка 0,3кг зам  ПОКОМ</t>
  </si>
  <si>
    <t>Пельмени Отборные из свинины и говядины Медвежье ушко 0,43 Псевдозащип Стародворье</t>
  </si>
  <si>
    <t>новые</t>
  </si>
  <si>
    <t>Пельмени Отборные из говядины Медвежье ушко 0,43 Псевдозащип Стародворье</t>
  </si>
  <si>
    <t>Пельмени Отборные из говядины Медвежье ушко 0,9 Псевдозащип Стародворье</t>
  </si>
  <si>
    <t>Пельмени Сочные Сочные 0,43 Сфера Стародворье</t>
  </si>
  <si>
    <t>Пельмени Сочные Сочные 0,9 Сфера Стародворье</t>
  </si>
  <si>
    <t>Пельмени Мясорубские Стародворье ЗПФ 0,7 Равиоли Стародворье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</si>
  <si>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</si>
  <si>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</si>
  <si>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Пельмени Бигбули #МЕГАМАСЛИЩЕ со сливочным маслом Бигбули ГШ 0,43 сфера Горячая штучка</t>
  </si>
  <si>
    <t>Пельмени Бигбули #МЕГАМАСЛИЩЕ со сливочным маслом Бигбули ГШ ф/в 0,9 Горячая штучка</t>
  </si>
  <si>
    <t>Чебупели острые Базовый ассортимент Фикс.вес 0,3 Лоток Горячая штучка</t>
  </si>
  <si>
    <t>Круггетсы Сочные Круггетсы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</si>
  <si>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</si>
  <si>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</si>
  <si>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</si>
  <si>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Нагетосы Сочная курочка Наггетсы ГШ Фикс.вес 0,25 Лоток Горячая штучка</t>
  </si>
  <si>
    <t>Наггетсы с куриным филе (из печи) Наггетсы Фикс.вес 0,25 Лоток Вязанка</t>
  </si>
  <si>
    <t>Фрай-пицца с ветчиной и грибами ТМ Горячая штучка 3,0 кг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</si>
  <si>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</si>
  <si>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</si>
  <si>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Хрустящие крылышки. Изделия кулинарные кусковые в панировке куриные жареные первый сорт.</t>
  </si>
  <si>
    <t xml:space="preserve">Готовые чебуреки Сочный мегачебурек. Кулинарные изделия мясосодержащие рубленые в тесте жареные. 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</si>
  <si>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</si>
  <si>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</si>
  <si>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</si>
  <si>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</si>
  <si>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</si>
  <si>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Левантский Особая Без свинины Фикс.вес 0,35 в/у Особый рецепт</t>
  </si>
  <si>
    <t>В/к колбасы "Салями Филейбургская зернистая" срез Фикс.вес 0,28 фиброуз ТМ "Баварушка"</t>
  </si>
  <si>
    <t>В/к колбасы "Сервелат Филейбургский с копченой грудинкой" срез Филейбургская Фикс.вес 0,28 фиброуз ТМ "Баварушка"</t>
  </si>
  <si>
    <t>Ед. изм.</t>
  </si>
  <si>
    <t>96 СКЮ оставить</t>
  </si>
  <si>
    <t>Конечный остаток</t>
  </si>
  <si>
    <t>132 СКЮ было</t>
  </si>
  <si>
    <t>Продукция только получена</t>
  </si>
  <si>
    <t>кг</t>
  </si>
  <si>
    <t>%</t>
  </si>
  <si>
    <t>Параметры:</t>
  </si>
  <si>
    <t>Период отчета: 01.03.2023 - 29.06.2023</t>
  </si>
  <si>
    <t>Отбор:</t>
  </si>
  <si>
    <t>Партнер Не в группе из списка "&lt;Объект не найден&gt; (184:a...; ИП Арефьев В.В.,г.Мариупо...; ИП Поляков опт  Мелитопол...; Физическое лицо Поляков В...; Физическое лицо Патяка О...." И
Номенклатура В группе из списка "Останкино СЫР; АКМ ТК ООО; Артеменко Т.С. ИП; Бизнес логистика ТК ООО; ВЕГА ООО; ГИГИЕНА-ТРЕЙД; ДАКОРТ-КРЫМ ООО; ДАРЫ МОРЯ ООО; ДРУЖБА НАРОДОВ НОВА; МАМА ХОЧЕТ Чинькова ЮВ;..." И
Это возврат Равно "Нет" И
Это тара Равно "Нет" И
Склад / комиссионер  / подразделение В группе из списка "Склад ДОНЕЦК; Донецк"</t>
  </si>
  <si>
    <t>Номенклатура.Производитель</t>
  </si>
  <si>
    <t>Номенклатура.Товарная категория</t>
  </si>
  <si>
    <t>Итого</t>
  </si>
  <si>
    <t>кол-во</t>
  </si>
  <si>
    <t>Вес</t>
  </si>
  <si>
    <t>ПОКОМ</t>
  </si>
  <si>
    <t>Вареные колбасы (поком)</t>
  </si>
  <si>
    <t>Сосиски сардельки (поком)</t>
  </si>
  <si>
    <t>Ветчины (поком)</t>
  </si>
  <si>
    <t>Варено-копченые колбасы (поком)</t>
  </si>
  <si>
    <t>КИ Поком</t>
  </si>
  <si>
    <t>Полуфабрикаты (поком)</t>
  </si>
  <si>
    <t>Пельмени (поком)</t>
  </si>
  <si>
    <t>Сырокопченые колбасы (поком)</t>
  </si>
  <si>
    <t>Полукопченые колбасы (поком)</t>
  </si>
  <si>
    <t>Останкино</t>
  </si>
  <si>
    <t>Вареные колбасы (останкино)</t>
  </si>
  <si>
    <t>Сосиски (останкино)</t>
  </si>
  <si>
    <t>Ветчины (останкино)</t>
  </si>
  <si>
    <t>КИ Останкино</t>
  </si>
  <si>
    <t>Сардельки (останкино)</t>
  </si>
  <si>
    <t>Сырокопченые колбасы (останкино)</t>
  </si>
  <si>
    <t>Варено-копченые колбасы (останкино)</t>
  </si>
  <si>
    <t>Паштеты (останкино)</t>
  </si>
  <si>
    <t>Полукопченые колбасы (останкино)</t>
  </si>
  <si>
    <t>Останкино сыры</t>
  </si>
  <si>
    <t>Сыр Останкино</t>
  </si>
  <si>
    <t>Знаменский</t>
  </si>
  <si>
    <t>Ветчины</t>
  </si>
  <si>
    <t>Колбасные издения</t>
  </si>
  <si>
    <t>Сырокопченые колбасы</t>
  </si>
  <si>
    <t>Сыры Hochland</t>
  </si>
  <si>
    <t>МИКОЯН МК</t>
  </si>
  <si>
    <t>Варено-копченые колбасы</t>
  </si>
  <si>
    <t>Сосиски</t>
  </si>
  <si>
    <t>Сыро вяленные колбасы</t>
  </si>
  <si>
    <t>Вареные колбасы</t>
  </si>
  <si>
    <t>Масло Останкино</t>
  </si>
  <si>
    <t>кооф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</si>
</sst>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\ ##0.0000"/>
    <numFmt numFmtId="165" formatCode="0.00000"/>
    <numFmt numFmtId="166" formatCode="0.000"/>
    <numFmt numFmtId="167" formatCode="#\ ##0.000"/>
    <numFmt numFmtId="168" formatCode="#\ ##0.00"/>
    <numFmt numFmtId="169" formatCode="0.0000"/>
    <numFmt numFmtId="170" formatCode="0.0"/>
    <numFmt numFmtId="171" formatCode="#\ ##0.00000"/>
    <numFmt numFmtId="172" formatCode="0.000;[Red]\-0.000"/>
    <numFmt numFmtId="173" formatCode="#\ ##0.000;[Red]\-#\ ##0.000"/>
  </numFmts>
  <fonts count="10">
    <font>
      <sz val="8"/>
      <name val="Arial"/>
      <charset val="134"/>
    </font>
    <font>
      <b/>
      <sz val="10"/>
      <color rgb="FF64512D"/>
      <name val="Arial"/>
      <charset val="134"/>
    </font>
    <font>
      <b/>
      <sz val="8"/>
      <color rgb="FF64512D"/>
      <name val="Arial"/>
      <charset val="134"/>
    </font>
    <font>
      <sz val="10"/>
      <name val="Arial"/>
      <charset val="134"/>
    </font>
    <font>
      <sz val="8"/>
      <name val="Arial"/>
      <charset val="204"/>
    </font>
    <font>
      <sz val="8"/>
      <color theme="1"/>
      <name val="Arial"/>
      <charset val="134"/>
    </font>
    <font>
      <b/>
      <sz val="8"/>
      <color theme="1"/>
      <name val="Arial"/>
      <charset val="204"/>
    </font>
    <font>
      <b/>
      <sz val="8"/>
      <color theme="1"/>
      <name val="Arial"/>
      <charset val="134"/>
    </font>
    <font>
      <sz val="10"/>
      <color theme="1"/>
      <name val="Arial"/>
      <charset val="134"/>
    </font>
    <font>
      <b/>
      <sz val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EBEBCC"/>
        <bgColor indexed="64"/>
      </patternFill>
    </fill>
    <fill>
      <patternFill patternType="solid">
        <fgColor rgb="FFFFFB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4ECC5"/>
        <bgColor indexed="64"/>
      </patternFill>
    </fill>
    <fill>
      <patternFill patternType="solid">
        <fgColor rgb="FFF8F2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medium">
        <color auto="1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164" fontId="2" fillId="3" borderId="8" xfId="0" applyNumberFormat="1" applyFont="1" applyFill="1" applyBorder="1" applyAlignment="1">
      <alignment horizontal="right" vertical="top"/>
    </xf>
    <xf numFmtId="167" fontId="0" fillId="0" borderId="8" xfId="0" applyNumberFormat="1" applyBorder="1" applyAlignment="1">
      <alignment horizontal="right" vertical="top"/>
    </xf>
    <xf numFmtId="168" fontId="0" fillId="0" borderId="8" xfId="0" applyNumberFormat="1" applyBorder="1" applyAlignment="1">
      <alignment horizontal="right" vertical="top"/>
    </xf>
    <xf numFmtId="166" fontId="0" fillId="0" borderId="8" xfId="0" applyNumberFormat="1" applyBorder="1" applyAlignment="1">
      <alignment horizontal="right" vertical="top"/>
    </xf>
    <xf numFmtId="2" fontId="0" fillId="0" borderId="8" xfId="0" applyNumberFormat="1" applyBorder="1" applyAlignment="1">
      <alignment horizontal="right" vertical="top"/>
    </xf>
    <xf numFmtId="169" fontId="0" fillId="0" borderId="8" xfId="0" applyNumberFormat="1" applyBorder="1" applyAlignment="1">
      <alignment horizontal="right" vertical="top"/>
    </xf>
    <xf numFmtId="1" fontId="0" fillId="0" borderId="8" xfId="0" applyNumberFormat="1" applyBorder="1" applyAlignment="1">
      <alignment horizontal="right" vertical="top"/>
    </xf>
    <xf numFmtId="170" fontId="0" fillId="0" borderId="8" xfId="0" applyNumberFormat="1" applyBorder="1" applyAlignment="1">
      <alignment horizontal="righ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164" fontId="2" fillId="4" borderId="8" xfId="0" applyNumberFormat="1" applyFont="1" applyFill="1" applyBorder="1" applyAlignment="1">
      <alignment horizontal="right" vertical="top"/>
    </xf>
    <xf numFmtId="166" fontId="0" fillId="4" borderId="8" xfId="0" applyNumberFormat="1" applyFill="1" applyBorder="1" applyAlignment="1">
      <alignment horizontal="right" vertical="top"/>
    </xf>
    <xf numFmtId="170" fontId="0" fillId="4" borderId="8" xfId="0" applyNumberFormat="1" applyFill="1" applyBorder="1" applyAlignment="1">
      <alignment horizontal="right" vertical="top"/>
    </xf>
    <xf numFmtId="2" fontId="0" fillId="4" borderId="8" xfId="0" applyNumberFormat="1" applyFill="1" applyBorder="1" applyAlignment="1">
      <alignment horizontal="right" vertical="top"/>
    </xf>
    <xf numFmtId="169" fontId="0" fillId="4" borderId="8" xfId="0" applyNumberFormat="1" applyFill="1" applyBorder="1" applyAlignment="1">
      <alignment horizontal="right" vertical="top"/>
    </xf>
    <xf numFmtId="1" fontId="0" fillId="4" borderId="8" xfId="0" applyNumberFormat="1" applyFill="1" applyBorder="1" applyAlignment="1">
      <alignment horizontal="right" vertical="top"/>
    </xf>
    <xf numFmtId="171" fontId="2" fillId="4" borderId="8" xfId="0" applyNumberFormat="1" applyFont="1" applyFill="1" applyBorder="1" applyAlignment="1">
      <alignment horizontal="right" vertical="top"/>
    </xf>
    <xf numFmtId="165" fontId="0" fillId="4" borderId="8" xfId="0" applyNumberFormat="1" applyFill="1" applyBorder="1" applyAlignment="1">
      <alignment horizontal="right" vertical="top"/>
    </xf>
    <xf numFmtId="166" fontId="2" fillId="4" borderId="8" xfId="0" applyNumberFormat="1" applyFont="1" applyFill="1" applyBorder="1" applyAlignment="1">
      <alignment horizontal="right" vertical="top"/>
    </xf>
    <xf numFmtId="2" fontId="2" fillId="4" borderId="8" xfId="0" applyNumberFormat="1" applyFont="1" applyFill="1" applyBorder="1" applyAlignment="1">
      <alignment horizontal="right" vertical="top"/>
    </xf>
    <xf numFmtId="171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5" borderId="11" xfId="0" applyFont="1" applyFill="1" applyBorder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6" borderId="12" xfId="0" applyFont="1" applyFill="1" applyBorder="1" applyAlignment="1">
      <alignment horizontal="left" vertical="top" wrapText="1" indent="2"/>
    </xf>
    <xf numFmtId="0" fontId="0" fillId="6" borderId="13" xfId="0" applyFont="1" applyFill="1" applyBorder="1" applyAlignment="1">
      <alignment horizontal="left" vertical="top" wrapText="1"/>
    </xf>
    <xf numFmtId="0" fontId="0" fillId="6" borderId="12" xfId="0" applyFont="1" applyFill="1" applyBorder="1" applyAlignment="1">
      <alignment horizontal="right" vertical="top"/>
    </xf>
    <xf numFmtId="172" fontId="0" fillId="6" borderId="12" xfId="0" applyNumberFormat="1" applyFont="1" applyFill="1" applyBorder="1" applyAlignment="1">
      <alignment horizontal="right" vertical="top"/>
    </xf>
    <xf numFmtId="0" fontId="0" fillId="7" borderId="14" xfId="0" applyFill="1" applyBorder="1" applyAlignment="1">
      <alignment horizontal="left" vertical="top" wrapText="1" indent="4"/>
    </xf>
    <xf numFmtId="0" fontId="0" fillId="7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right" vertical="top"/>
    </xf>
    <xf numFmtId="172" fontId="0" fillId="7" borderId="15" xfId="0" applyNumberFormat="1" applyFill="1" applyBorder="1" applyAlignment="1">
      <alignment horizontal="right" vertical="top"/>
    </xf>
    <xf numFmtId="0" fontId="0" fillId="7" borderId="19" xfId="0" applyFill="1" applyBorder="1" applyAlignment="1">
      <alignment horizontal="left" vertical="top" wrapText="1" indent="4"/>
    </xf>
    <xf numFmtId="0" fontId="0" fillId="7" borderId="11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right" vertical="top"/>
    </xf>
    <xf numFmtId="172" fontId="0" fillId="7" borderId="11" xfId="0" applyNumberFormat="1" applyFill="1" applyBorder="1" applyAlignment="1">
      <alignment horizontal="right" vertical="top"/>
    </xf>
    <xf numFmtId="0" fontId="0" fillId="7" borderId="22" xfId="0" applyFill="1" applyBorder="1" applyAlignment="1">
      <alignment horizontal="left" vertical="top" wrapText="1" indent="4"/>
    </xf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right" vertical="top"/>
    </xf>
    <xf numFmtId="172" fontId="0" fillId="7" borderId="23" xfId="0" applyNumberFormat="1" applyFill="1" applyBorder="1" applyAlignment="1">
      <alignment horizontal="right" vertical="top"/>
    </xf>
    <xf numFmtId="0" fontId="0" fillId="6" borderId="11" xfId="0" applyFont="1" applyFill="1" applyBorder="1" applyAlignment="1">
      <alignment horizontal="left" vertical="top" wrapText="1"/>
    </xf>
    <xf numFmtId="0" fontId="0" fillId="6" borderId="27" xfId="0" applyFont="1" applyFill="1" applyBorder="1" applyAlignment="1">
      <alignment horizontal="left" vertical="top" wrapText="1"/>
    </xf>
    <xf numFmtId="172" fontId="0" fillId="6" borderId="11" xfId="0" applyNumberFormat="1" applyFont="1" applyFill="1" applyBorder="1" applyAlignment="1">
      <alignment horizontal="right" vertical="top"/>
    </xf>
    <xf numFmtId="173" fontId="0" fillId="6" borderId="11" xfId="0" applyNumberFormat="1" applyFont="1" applyFill="1" applyBorder="1" applyAlignment="1">
      <alignment horizontal="right" vertical="top"/>
    </xf>
    <xf numFmtId="0" fontId="4" fillId="0" borderId="0" xfId="0" applyFont="1" applyAlignment="1">
      <alignment horizontal="right"/>
    </xf>
    <xf numFmtId="0" fontId="0" fillId="7" borderId="11" xfId="0" applyFill="1" applyBorder="1" applyAlignment="1">
      <alignment horizontal="left" vertical="top" wrapText="1" indent="4"/>
    </xf>
    <xf numFmtId="2" fontId="0" fillId="0" borderId="0" xfId="0" applyNumberFormat="1" applyAlignment="1">
      <alignment horizontal="right"/>
    </xf>
    <xf numFmtId="0" fontId="0" fillId="7" borderId="12" xfId="0" applyFill="1" applyBorder="1" applyAlignment="1">
      <alignment horizontal="left" vertical="top" wrapText="1" indent="4"/>
    </xf>
    <xf numFmtId="0" fontId="0" fillId="7" borderId="12" xfId="0" applyFill="1" applyBorder="1" applyAlignment="1">
      <alignment horizontal="left" vertical="top" wrapText="1"/>
    </xf>
    <xf numFmtId="172" fontId="0" fillId="7" borderId="12" xfId="0" applyNumberFormat="1" applyFill="1" applyBorder="1" applyAlignment="1">
      <alignment horizontal="right" vertical="top"/>
    </xf>
    <xf numFmtId="0" fontId="0" fillId="8" borderId="14" xfId="0" applyFill="1" applyBorder="1" applyAlignment="1">
      <alignment horizontal="left" vertical="top" wrapText="1" indent="4"/>
    </xf>
    <xf numFmtId="0" fontId="0" fillId="8" borderId="15" xfId="0" applyFill="1" applyBorder="1" applyAlignment="1">
      <alignment horizontal="left" vertical="top" wrapText="1"/>
    </xf>
    <xf numFmtId="172" fontId="0" fillId="8" borderId="15" xfId="0" applyNumberFormat="1" applyFill="1" applyBorder="1" applyAlignment="1">
      <alignment horizontal="right" vertical="top"/>
    </xf>
    <xf numFmtId="2" fontId="0" fillId="0" borderId="17" xfId="0" applyNumberFormat="1" applyBorder="1"/>
    <xf numFmtId="2" fontId="0" fillId="0" borderId="17" xfId="0" applyNumberFormat="1" applyBorder="1" applyAlignment="1">
      <alignment horizontal="right"/>
    </xf>
    <xf numFmtId="0" fontId="0" fillId="0" borderId="17" xfId="0" applyBorder="1"/>
    <xf numFmtId="0" fontId="0" fillId="8" borderId="19" xfId="0" applyFill="1" applyBorder="1" applyAlignment="1">
      <alignment horizontal="left" vertical="top" wrapText="1" indent="4"/>
    </xf>
    <xf numFmtId="0" fontId="0" fillId="8" borderId="11" xfId="0" applyFill="1" applyBorder="1" applyAlignment="1">
      <alignment horizontal="left" vertical="top" wrapText="1"/>
    </xf>
    <xf numFmtId="172" fontId="0" fillId="8" borderId="11" xfId="0" applyNumberFormat="1" applyFill="1" applyBorder="1" applyAlignment="1">
      <alignment horizontal="right" vertical="top"/>
    </xf>
    <xf numFmtId="0" fontId="0" fillId="8" borderId="11" xfId="0" applyFill="1" applyBorder="1" applyAlignment="1">
      <alignment horizontal="right" vertical="top"/>
    </xf>
    <xf numFmtId="0" fontId="0" fillId="8" borderId="22" xfId="0" applyFill="1" applyBorder="1" applyAlignment="1">
      <alignment horizontal="left" vertical="top" wrapText="1" indent="4"/>
    </xf>
    <xf numFmtId="0" fontId="0" fillId="8" borderId="23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right" vertical="top"/>
    </xf>
    <xf numFmtId="172" fontId="0" fillId="8" borderId="23" xfId="0" applyNumberFormat="1" applyFill="1" applyBorder="1" applyAlignment="1">
      <alignment horizontal="right" vertical="top"/>
    </xf>
    <xf numFmtId="2" fontId="0" fillId="0" borderId="25" xfId="0" applyNumberFormat="1" applyBorder="1"/>
    <xf numFmtId="2" fontId="0" fillId="0" borderId="25" xfId="0" applyNumberFormat="1" applyBorder="1" applyAlignment="1">
      <alignment horizontal="right"/>
    </xf>
    <xf numFmtId="0" fontId="0" fillId="0" borderId="25" xfId="0" applyBorder="1"/>
    <xf numFmtId="0" fontId="0" fillId="6" borderId="11" xfId="0" applyFont="1" applyFill="1" applyBorder="1" applyAlignment="1">
      <alignment horizontal="left" vertical="top" wrapText="1" indent="2"/>
    </xf>
    <xf numFmtId="0" fontId="0" fillId="9" borderId="19" xfId="0" applyFill="1" applyBorder="1" applyAlignment="1">
      <alignment horizontal="left" vertical="top" wrapText="1" indent="4"/>
    </xf>
    <xf numFmtId="0" fontId="0" fillId="9" borderId="11" xfId="0" applyFill="1" applyBorder="1" applyAlignment="1">
      <alignment horizontal="left" vertical="top" wrapText="1"/>
    </xf>
    <xf numFmtId="172" fontId="0" fillId="9" borderId="11" xfId="0" applyNumberFormat="1" applyFill="1" applyBorder="1" applyAlignment="1">
      <alignment horizontal="right" vertical="top"/>
    </xf>
    <xf numFmtId="0" fontId="0" fillId="9" borderId="11" xfId="0" applyFill="1" applyBorder="1" applyAlignment="1">
      <alignment horizontal="right" vertical="top"/>
    </xf>
    <xf numFmtId="173" fontId="0" fillId="7" borderId="11" xfId="0" applyNumberFormat="1" applyFill="1" applyBorder="1" applyAlignment="1">
      <alignment horizontal="right" vertical="top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28" xfId="0" applyFont="1" applyFill="1" applyBorder="1" applyAlignment="1">
      <alignment horizontal="left" vertical="top" wrapText="1"/>
    </xf>
    <xf numFmtId="0" fontId="0" fillId="6" borderId="28" xfId="0" applyFont="1" applyFill="1" applyBorder="1" applyAlignment="1">
      <alignment horizontal="right" vertical="top"/>
    </xf>
    <xf numFmtId="2" fontId="0" fillId="0" borderId="28" xfId="0" applyNumberFormat="1" applyBorder="1"/>
    <xf numFmtId="0" fontId="0" fillId="0" borderId="28" xfId="0" applyBorder="1" applyAlignment="1">
      <alignment horizontal="right"/>
    </xf>
    <xf numFmtId="0" fontId="0" fillId="8" borderId="28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right" vertical="top"/>
    </xf>
    <xf numFmtId="2" fontId="0" fillId="8" borderId="28" xfId="0" applyNumberFormat="1" applyFill="1" applyBorder="1"/>
    <xf numFmtId="2" fontId="0" fillId="8" borderId="28" xfId="0" applyNumberFormat="1" applyFill="1" applyBorder="1" applyAlignment="1">
      <alignment horizontal="right"/>
    </xf>
    <xf numFmtId="0" fontId="0" fillId="6" borderId="29" xfId="0" applyFont="1" applyFill="1" applyBorder="1" applyAlignment="1">
      <alignment horizontal="left" vertical="top" wrapText="1"/>
    </xf>
    <xf numFmtId="172" fontId="0" fillId="6" borderId="29" xfId="0" applyNumberFormat="1" applyFont="1" applyFill="1" applyBorder="1" applyAlignment="1">
      <alignment horizontal="right" vertical="top"/>
    </xf>
    <xf numFmtId="2" fontId="0" fillId="0" borderId="29" xfId="0" applyNumberFormat="1" applyBorder="1"/>
    <xf numFmtId="0" fontId="4" fillId="0" borderId="30" xfId="0" applyFont="1" applyBorder="1" applyAlignment="1">
      <alignment horizontal="right"/>
    </xf>
    <xf numFmtId="0" fontId="5" fillId="0" borderId="28" xfId="0" applyFont="1" applyBorder="1" applyAlignment="1">
      <alignment horizontal="center"/>
    </xf>
    <xf numFmtId="0" fontId="0" fillId="7" borderId="31" xfId="0" applyFill="1" applyBorder="1" applyAlignment="1">
      <alignment horizontal="left" vertical="top" wrapText="1"/>
    </xf>
    <xf numFmtId="172" fontId="0" fillId="7" borderId="32" xfId="0" applyNumberFormat="1" applyFill="1" applyBorder="1" applyAlignment="1">
      <alignment horizontal="right" vertical="top"/>
    </xf>
    <xf numFmtId="2" fontId="0" fillId="7" borderId="32" xfId="0" applyNumberFormat="1" applyFill="1" applyBorder="1"/>
    <xf numFmtId="2" fontId="0" fillId="7" borderId="33" xfId="0" applyNumberFormat="1" applyFill="1" applyBorder="1" applyAlignment="1">
      <alignment horizontal="right"/>
    </xf>
    <xf numFmtId="0" fontId="0" fillId="7" borderId="34" xfId="0" applyFill="1" applyBorder="1" applyAlignment="1">
      <alignment horizontal="left" vertical="top" wrapText="1"/>
    </xf>
    <xf numFmtId="172" fontId="0" fillId="7" borderId="28" xfId="0" applyNumberFormat="1" applyFill="1" applyBorder="1" applyAlignment="1">
      <alignment horizontal="right" vertical="top"/>
    </xf>
    <xf numFmtId="2" fontId="0" fillId="7" borderId="28" xfId="0" applyNumberFormat="1" applyFill="1" applyBorder="1"/>
    <xf numFmtId="2" fontId="0" fillId="7" borderId="35" xfId="0" applyNumberFormat="1" applyFill="1" applyBorder="1" applyAlignment="1">
      <alignment horizontal="right"/>
    </xf>
    <xf numFmtId="0" fontId="7" fillId="10" borderId="28" xfId="0" applyFont="1" applyFill="1" applyBorder="1" applyAlignment="1">
      <alignment horizontal="center"/>
    </xf>
    <xf numFmtId="0" fontId="0" fillId="7" borderId="36" xfId="0" applyFill="1" applyBorder="1" applyAlignment="1">
      <alignment horizontal="left" vertical="top" wrapText="1"/>
    </xf>
    <xf numFmtId="172" fontId="0" fillId="7" borderId="37" xfId="0" applyNumberFormat="1" applyFill="1" applyBorder="1" applyAlignment="1">
      <alignment horizontal="right" vertical="top"/>
    </xf>
    <xf numFmtId="2" fontId="0" fillId="7" borderId="37" xfId="0" applyNumberFormat="1" applyFill="1" applyBorder="1"/>
    <xf numFmtId="2" fontId="0" fillId="7" borderId="38" xfId="0" applyNumberFormat="1" applyFill="1" applyBorder="1" applyAlignment="1">
      <alignment horizontal="right"/>
    </xf>
    <xf numFmtId="0" fontId="0" fillId="9" borderId="39" xfId="0" applyFill="1" applyBorder="1" applyAlignment="1">
      <alignment horizontal="left" vertical="top" wrapText="1"/>
    </xf>
    <xf numFmtId="172" fontId="0" fillId="9" borderId="39" xfId="0" applyNumberFormat="1" applyFill="1" applyBorder="1" applyAlignment="1">
      <alignment horizontal="right" vertical="top"/>
    </xf>
    <xf numFmtId="2" fontId="0" fillId="9" borderId="39" xfId="0" applyNumberFormat="1" applyFill="1" applyBorder="1"/>
    <xf numFmtId="2" fontId="0" fillId="9" borderId="40" xfId="0" applyNumberFormat="1" applyFill="1" applyBorder="1" applyAlignment="1">
      <alignment horizontal="right"/>
    </xf>
    <xf numFmtId="0" fontId="0" fillId="9" borderId="28" xfId="0" applyFill="1" applyBorder="1" applyAlignment="1">
      <alignment horizontal="left" vertical="top" wrapText="1"/>
    </xf>
    <xf numFmtId="172" fontId="0" fillId="9" borderId="28" xfId="0" applyNumberFormat="1" applyFill="1" applyBorder="1" applyAlignment="1">
      <alignment horizontal="right" vertical="top"/>
    </xf>
    <xf numFmtId="2" fontId="0" fillId="9" borderId="28" xfId="0" applyNumberFormat="1" applyFill="1" applyBorder="1"/>
    <xf numFmtId="2" fontId="0" fillId="9" borderId="35" xfId="0" applyNumberFormat="1" applyFill="1" applyBorder="1" applyAlignment="1">
      <alignment horizontal="right"/>
    </xf>
    <xf numFmtId="0" fontId="0" fillId="9" borderId="28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7" borderId="39" xfId="0" applyFill="1" applyBorder="1" applyAlignment="1">
      <alignment horizontal="left" vertical="top" wrapText="1"/>
    </xf>
    <xf numFmtId="172" fontId="0" fillId="7" borderId="39" xfId="0" applyNumberFormat="1" applyFill="1" applyBorder="1" applyAlignment="1">
      <alignment horizontal="right" vertical="top"/>
    </xf>
    <xf numFmtId="2" fontId="0" fillId="7" borderId="39" xfId="0" applyNumberFormat="1" applyFill="1" applyBorder="1"/>
    <xf numFmtId="2" fontId="0" fillId="7" borderId="40" xfId="0" applyNumberFormat="1" applyFill="1" applyBorder="1" applyAlignment="1">
      <alignment horizontal="right"/>
    </xf>
    <xf numFmtId="0" fontId="0" fillId="7" borderId="28" xfId="0" applyFill="1" applyBorder="1" applyAlignment="1">
      <alignment horizontal="left" vertical="top" wrapText="1"/>
    </xf>
    <xf numFmtId="0" fontId="0" fillId="7" borderId="28" xfId="0" applyFill="1" applyBorder="1" applyAlignment="1">
      <alignment horizontal="right" vertical="top"/>
    </xf>
    <xf numFmtId="0" fontId="0" fillId="7" borderId="41" xfId="0" applyFill="1" applyBorder="1" applyAlignment="1">
      <alignment horizontal="left" vertical="top" wrapText="1"/>
    </xf>
    <xf numFmtId="172" fontId="0" fillId="7" borderId="42" xfId="0" applyNumberFormat="1" applyFill="1" applyBorder="1" applyAlignment="1">
      <alignment horizontal="right" vertical="top"/>
    </xf>
    <xf numFmtId="2" fontId="0" fillId="7" borderId="42" xfId="0" applyNumberFormat="1" applyFill="1" applyBorder="1"/>
    <xf numFmtId="2" fontId="0" fillId="7" borderId="43" xfId="0" applyNumberFormat="1" applyFill="1" applyBorder="1" applyAlignment="1">
      <alignment horizontal="right"/>
    </xf>
    <xf numFmtId="173" fontId="0" fillId="6" borderId="29" xfId="0" applyNumberFormat="1" applyFont="1" applyFill="1" applyBorder="1" applyAlignment="1">
      <alignment horizontal="right" vertical="top"/>
    </xf>
    <xf numFmtId="173" fontId="0" fillId="7" borderId="32" xfId="0" applyNumberFormat="1" applyFill="1" applyBorder="1" applyAlignment="1">
      <alignment horizontal="right" vertical="top"/>
    </xf>
    <xf numFmtId="0" fontId="7" fillId="10" borderId="28" xfId="0" applyFont="1" applyFill="1" applyBorder="1" applyAlignment="1">
      <alignment horizontal="center" wrapText="1"/>
    </xf>
    <xf numFmtId="173" fontId="0" fillId="7" borderId="28" xfId="0" applyNumberFormat="1" applyFill="1" applyBorder="1" applyAlignment="1">
      <alignment horizontal="right" vertical="top"/>
    </xf>
    <xf numFmtId="0" fontId="6" fillId="10" borderId="28" xfId="0" applyFont="1" applyFill="1" applyBorder="1" applyAlignment="1">
      <alignment horizontal="center" wrapText="1"/>
    </xf>
    <xf numFmtId="0" fontId="6" fillId="10" borderId="28" xfId="0" applyFont="1" applyFill="1" applyBorder="1" applyAlignment="1">
      <alignment horizontal="center"/>
    </xf>
    <xf numFmtId="0" fontId="0" fillId="10" borderId="0" xfId="0" applyFill="1"/>
    <xf numFmtId="0" fontId="0" fillId="11" borderId="28" xfId="0" applyFill="1" applyBorder="1" applyAlignment="1">
      <alignment horizontal="left" vertical="top" wrapText="1"/>
    </xf>
    <xf numFmtId="0" fontId="0" fillId="11" borderId="28" xfId="0" applyFill="1" applyBorder="1" applyAlignment="1">
      <alignment horizontal="right" vertical="top"/>
    </xf>
    <xf numFmtId="2" fontId="0" fillId="11" borderId="28" xfId="0" applyNumberFormat="1" applyFill="1" applyBorder="1"/>
    <xf numFmtId="2" fontId="0" fillId="11" borderId="35" xfId="0" applyNumberFormat="1" applyFill="1" applyBorder="1" applyAlignment="1">
      <alignment horizontal="right"/>
    </xf>
    <xf numFmtId="0" fontId="0" fillId="7" borderId="37" xfId="0" applyFill="1" applyBorder="1" applyAlignment="1">
      <alignment horizontal="right" vertical="top"/>
    </xf>
    <xf numFmtId="0" fontId="0" fillId="9" borderId="39" xfId="0" applyFill="1" applyBorder="1" applyAlignment="1">
      <alignment horizontal="right" vertical="top"/>
    </xf>
    <xf numFmtId="0" fontId="4" fillId="7" borderId="28" xfId="0" applyFont="1" applyFill="1" applyBorder="1" applyAlignment="1">
      <alignment horizontal="left" vertical="top" wrapText="1"/>
    </xf>
    <xf numFmtId="0" fontId="4" fillId="7" borderId="28" xfId="0" applyFont="1" applyFill="1" applyBorder="1" applyAlignment="1">
      <alignment horizontal="right" vertical="top"/>
    </xf>
    <xf numFmtId="2" fontId="4" fillId="7" borderId="28" xfId="0" applyNumberFormat="1" applyFont="1" applyFill="1" applyBorder="1"/>
    <xf numFmtId="2" fontId="4" fillId="7" borderId="35" xfId="0" applyNumberFormat="1" applyFont="1" applyFill="1" applyBorder="1" applyAlignment="1">
      <alignment horizontal="right"/>
    </xf>
    <xf numFmtId="0" fontId="4" fillId="9" borderId="28" xfId="0" applyFont="1" applyFill="1" applyBorder="1" applyAlignment="1">
      <alignment horizontal="left" vertical="top" wrapText="1"/>
    </xf>
    <xf numFmtId="0" fontId="4" fillId="9" borderId="28" xfId="0" applyFont="1" applyFill="1" applyBorder="1" applyAlignment="1">
      <alignment horizontal="right" vertical="top"/>
    </xf>
    <xf numFmtId="2" fontId="4" fillId="9" borderId="28" xfId="0" applyNumberFormat="1" applyFont="1" applyFill="1" applyBorder="1"/>
    <xf numFmtId="2" fontId="4" fillId="9" borderId="35" xfId="0" applyNumberFormat="1" applyFont="1" applyFill="1" applyBorder="1" applyAlignment="1">
      <alignment horizontal="right"/>
    </xf>
    <xf numFmtId="0" fontId="3" fillId="7" borderId="28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left" vertical="center" wrapText="1"/>
    </xf>
    <xf numFmtId="0" fontId="8" fillId="12" borderId="28" xfId="0" applyFont="1" applyFill="1" applyBorder="1" applyAlignment="1">
      <alignment horizontal="center" vertical="center" wrapText="1"/>
    </xf>
    <xf numFmtId="0" fontId="0" fillId="13" borderId="0" xfId="0" applyFill="1"/>
    <xf numFmtId="0" fontId="9" fillId="0" borderId="0" xfId="0" applyFont="1"/>
    <xf numFmtId="0" fontId="0" fillId="14" borderId="28" xfId="0" applyFill="1" applyBorder="1" applyAlignment="1">
      <alignment horizontal="left" vertical="top" wrapText="1"/>
    </xf>
    <xf numFmtId="0" fontId="3" fillId="14" borderId="28" xfId="0" applyFont="1" applyFill="1" applyBorder="1" applyAlignment="1">
      <alignment horizontal="left" vertical="center" wrapText="1"/>
    </xf>
    <xf numFmtId="0" fontId="0" fillId="14" borderId="0" xfId="0" applyFill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172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 indent="2"/>
    </xf>
    <xf numFmtId="0" fontId="0" fillId="4" borderId="8" xfId="0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0" fillId="14" borderId="44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0"/>
  <sheetViews>
    <sheetView tabSelected="1" zoomScale="152" zoomScaleNormal="152" workbookViewId="0">
      <pane ySplit="2" topLeftCell="A133" activePane="bottomLeft" state="frozen"/>
      <selection pane="bottomLeft" activeCell="L141" sqref="L141"/>
    </sheetView>
  </sheetViews>
  <sheetFormatPr defaultColWidth="9" defaultRowHeight="11.25"/>
  <cols>
    <col min="1" max="1" width="74" style="86" customWidth="1"/>
    <col min="2" max="2" width="11.5" customWidth="1"/>
    <col min="3" max="3" width="9.33203125" style="32"/>
    <col min="4" max="4" width="9.33203125" style="33"/>
    <col min="5" max="5" width="9.33203125" style="87" customWidth="1"/>
    <col min="6" max="6" width="2.83203125" customWidth="1"/>
    <col min="7" max="7" width="5.5" customWidth="1"/>
  </cols>
  <sheetData>
    <row r="1" spans="1:15" s="31" customFormat="1" ht="25.5">
      <c r="A1" s="88" t="s">
        <v>0</v>
      </c>
      <c r="B1" s="88" t="s">
        <v>1</v>
      </c>
      <c r="C1" s="35"/>
      <c r="D1" s="36"/>
      <c r="E1" s="89" t="s">
        <v>2</v>
      </c>
      <c r="I1" s="166" t="s">
        <v>3</v>
      </c>
      <c r="J1" s="167"/>
      <c r="K1" s="167"/>
      <c r="L1" s="167"/>
      <c r="M1" s="167"/>
      <c r="N1" s="167"/>
      <c r="O1" s="167"/>
    </row>
    <row r="2" spans="1:15" s="31" customFormat="1" ht="12.75">
      <c r="A2" s="88" t="s">
        <v>0</v>
      </c>
      <c r="B2" s="88" t="s">
        <v>4</v>
      </c>
      <c r="C2" s="35"/>
      <c r="D2" s="36"/>
      <c r="E2" s="90" t="s">
        <v>5</v>
      </c>
      <c r="G2" s="31" t="s">
        <v>327</v>
      </c>
      <c r="I2" s="168" t="s">
        <v>6</v>
      </c>
      <c r="J2" s="169"/>
      <c r="K2" s="169"/>
      <c r="L2" s="169"/>
      <c r="M2" s="169"/>
      <c r="N2" s="169"/>
      <c r="O2" s="169"/>
    </row>
    <row r="3" spans="1:15" hidden="1">
      <c r="A3" s="91" t="s">
        <v>7</v>
      </c>
      <c r="B3" s="92">
        <f>SUM(B4:B12)</f>
        <v>685.65500000000009</v>
      </c>
      <c r="C3" s="93"/>
      <c r="D3" s="94"/>
    </row>
    <row r="4" spans="1:15" hidden="1">
      <c r="A4" s="95" t="s">
        <v>8</v>
      </c>
      <c r="B4" s="96">
        <v>517.68100000000004</v>
      </c>
      <c r="C4" s="97">
        <f>B4/$B$3</f>
        <v>0.75501673582195128</v>
      </c>
      <c r="D4" s="98">
        <f>C4</f>
        <v>0.75501673582195128</v>
      </c>
      <c r="E4" s="89"/>
    </row>
    <row r="5" spans="1:15" hidden="1">
      <c r="A5" s="95" t="s">
        <v>9</v>
      </c>
      <c r="B5" s="96">
        <v>33.6</v>
      </c>
      <c r="C5" s="97">
        <f t="shared" ref="C5:C12" si="0">B5/$B$3</f>
        <v>4.9004236824642125E-2</v>
      </c>
      <c r="D5" s="98">
        <f>D4+C5</f>
        <v>0.80402097264659345</v>
      </c>
      <c r="E5" s="89"/>
    </row>
    <row r="6" spans="1:15" hidden="1">
      <c r="A6" s="95" t="s">
        <v>10</v>
      </c>
      <c r="B6" s="96">
        <v>29.4</v>
      </c>
      <c r="C6" s="97">
        <f t="shared" si="0"/>
        <v>4.2878707221561854E-2</v>
      </c>
      <c r="D6" s="98">
        <f t="shared" ref="D6:D12" si="1">D5+C6</f>
        <v>0.84689967986815529</v>
      </c>
      <c r="E6" s="89"/>
    </row>
    <row r="7" spans="1:15" hidden="1">
      <c r="A7" s="95" t="s">
        <v>11</v>
      </c>
      <c r="B7" s="96">
        <v>24.024000000000001</v>
      </c>
      <c r="C7" s="97">
        <f t="shared" si="0"/>
        <v>3.5038029329619122E-2</v>
      </c>
      <c r="D7" s="98">
        <f t="shared" si="1"/>
        <v>0.88193770919777437</v>
      </c>
      <c r="E7" s="89"/>
    </row>
    <row r="8" spans="1:15" hidden="1">
      <c r="A8" s="95" t="s">
        <v>12</v>
      </c>
      <c r="B8" s="96">
        <v>21</v>
      </c>
      <c r="C8" s="97">
        <f t="shared" si="0"/>
        <v>3.0627648015401326E-2</v>
      </c>
      <c r="D8" s="98">
        <f t="shared" si="1"/>
        <v>0.91256535721317567</v>
      </c>
      <c r="E8" s="89"/>
    </row>
    <row r="9" spans="1:15" hidden="1">
      <c r="A9" s="95" t="s">
        <v>13</v>
      </c>
      <c r="B9" s="96">
        <v>18</v>
      </c>
      <c r="C9" s="97">
        <f t="shared" si="0"/>
        <v>2.6252269727486854E-2</v>
      </c>
      <c r="D9" s="98">
        <f t="shared" si="1"/>
        <v>0.93881762694066251</v>
      </c>
      <c r="E9" s="89"/>
    </row>
    <row r="10" spans="1:15" ht="22.5" hidden="1">
      <c r="A10" s="95" t="s">
        <v>14</v>
      </c>
      <c r="B10" s="96">
        <v>17.745999999999999</v>
      </c>
      <c r="C10" s="97">
        <f t="shared" si="0"/>
        <v>2.5881821032443426E-2</v>
      </c>
      <c r="D10" s="98">
        <f t="shared" si="1"/>
        <v>0.96469944797310592</v>
      </c>
      <c r="E10" s="89"/>
    </row>
    <row r="11" spans="1:15" hidden="1">
      <c r="A11" s="95" t="s">
        <v>15</v>
      </c>
      <c r="B11" s="96">
        <v>12.6</v>
      </c>
      <c r="C11" s="97">
        <f t="shared" si="0"/>
        <v>1.8376588809240795E-2</v>
      </c>
      <c r="D11" s="98">
        <f t="shared" si="1"/>
        <v>0.98307603678234667</v>
      </c>
      <c r="E11" s="89"/>
    </row>
    <row r="12" spans="1:15" ht="22.5" hidden="1">
      <c r="A12" s="95" t="s">
        <v>16</v>
      </c>
      <c r="B12" s="96">
        <v>11.603999999999999</v>
      </c>
      <c r="C12" s="97">
        <f t="shared" si="0"/>
        <v>1.6923963217653191E-2</v>
      </c>
      <c r="D12" s="98">
        <f t="shared" si="1"/>
        <v>0.99999999999999989</v>
      </c>
      <c r="E12" s="89"/>
    </row>
    <row r="13" spans="1:15" hidden="1"/>
    <row r="14" spans="1:15" hidden="1">
      <c r="A14" s="91" t="s">
        <v>17</v>
      </c>
      <c r="B14" s="92">
        <f>SUM(B15:B28)</f>
        <v>405.55399999999997</v>
      </c>
      <c r="C14" s="93"/>
      <c r="D14" s="94"/>
    </row>
    <row r="15" spans="1:15" hidden="1">
      <c r="A15" s="95" t="s">
        <v>18</v>
      </c>
      <c r="B15" s="96">
        <v>71.198999999999998</v>
      </c>
      <c r="C15" s="97">
        <f>B15/$B$14</f>
        <v>0.17555985146244396</v>
      </c>
      <c r="D15" s="98">
        <f>C15</f>
        <v>0.17555985146244396</v>
      </c>
      <c r="E15" s="89"/>
    </row>
    <row r="16" spans="1:15" hidden="1">
      <c r="A16" s="95" t="s">
        <v>19</v>
      </c>
      <c r="B16" s="96">
        <v>59.777999999999999</v>
      </c>
      <c r="C16" s="97">
        <f t="shared" ref="C16:C28" si="2">B16/$B$14</f>
        <v>0.14739837358280278</v>
      </c>
      <c r="D16" s="98">
        <f>D15+C16</f>
        <v>0.32295822504524674</v>
      </c>
      <c r="E16" s="89"/>
    </row>
    <row r="17" spans="1:5" hidden="1">
      <c r="A17" s="95" t="s">
        <v>20</v>
      </c>
      <c r="B17" s="96">
        <v>36.75</v>
      </c>
      <c r="C17" s="97">
        <f t="shared" si="2"/>
        <v>9.061678592739808E-2</v>
      </c>
      <c r="D17" s="98">
        <f t="shared" ref="D17:D28" si="3">D16+C17</f>
        <v>0.41357501097264482</v>
      </c>
      <c r="E17" s="89"/>
    </row>
    <row r="18" spans="1:5" ht="22.5" hidden="1">
      <c r="A18" s="95" t="s">
        <v>21</v>
      </c>
      <c r="B18" s="96">
        <v>35.046999999999997</v>
      </c>
      <c r="C18" s="97">
        <f t="shared" si="2"/>
        <v>8.6417591738708041E-2</v>
      </c>
      <c r="D18" s="98">
        <f t="shared" si="3"/>
        <v>0.49999260271135287</v>
      </c>
      <c r="E18" s="89"/>
    </row>
    <row r="19" spans="1:5" hidden="1">
      <c r="A19" s="95" t="s">
        <v>22</v>
      </c>
      <c r="B19" s="96">
        <v>34.64</v>
      </c>
      <c r="C19" s="97">
        <f t="shared" si="2"/>
        <v>8.541402624558013E-2</v>
      </c>
      <c r="D19" s="98">
        <f t="shared" si="3"/>
        <v>0.58540662895693296</v>
      </c>
      <c r="E19" s="89"/>
    </row>
    <row r="20" spans="1:5" hidden="1">
      <c r="A20" s="95" t="s">
        <v>23</v>
      </c>
      <c r="B20" s="96">
        <v>29.617000000000001</v>
      </c>
      <c r="C20" s="97">
        <f t="shared" si="2"/>
        <v>7.3028499287394535E-2</v>
      </c>
      <c r="D20" s="98">
        <f t="shared" si="3"/>
        <v>0.65843512824432748</v>
      </c>
      <c r="E20" s="89"/>
    </row>
    <row r="21" spans="1:5" hidden="1">
      <c r="A21" s="95" t="s">
        <v>24</v>
      </c>
      <c r="B21" s="96">
        <v>29.05</v>
      </c>
      <c r="C21" s="97">
        <f t="shared" si="2"/>
        <v>7.1630411733086111E-2</v>
      </c>
      <c r="D21" s="98">
        <f t="shared" si="3"/>
        <v>0.73006553997741364</v>
      </c>
      <c r="E21" s="89"/>
    </row>
    <row r="22" spans="1:5" hidden="1">
      <c r="A22" s="95" t="s">
        <v>25</v>
      </c>
      <c r="B22" s="96">
        <v>26.95</v>
      </c>
      <c r="C22" s="97">
        <f t="shared" si="2"/>
        <v>6.6452309680091928E-2</v>
      </c>
      <c r="D22" s="98">
        <f t="shared" si="3"/>
        <v>0.79651784965750561</v>
      </c>
      <c r="E22" s="89"/>
    </row>
    <row r="23" spans="1:5" hidden="1">
      <c r="A23" s="95" t="s">
        <v>26</v>
      </c>
      <c r="B23" s="96">
        <v>18.562000000000001</v>
      </c>
      <c r="C23" s="97">
        <f t="shared" si="2"/>
        <v>4.5769490622703767E-2</v>
      </c>
      <c r="D23" s="98">
        <f t="shared" si="3"/>
        <v>0.84228734028020935</v>
      </c>
      <c r="E23" s="89"/>
    </row>
    <row r="24" spans="1:5" hidden="1">
      <c r="A24" s="95" t="s">
        <v>27</v>
      </c>
      <c r="B24" s="96">
        <v>18.561</v>
      </c>
      <c r="C24" s="97">
        <f t="shared" si="2"/>
        <v>4.5767024859821384E-2</v>
      </c>
      <c r="D24" s="98">
        <f t="shared" si="3"/>
        <v>0.88805436514003078</v>
      </c>
      <c r="E24" s="89"/>
    </row>
    <row r="25" spans="1:5" hidden="1">
      <c r="A25" s="95" t="s">
        <v>28</v>
      </c>
      <c r="B25" s="96">
        <v>13.273999999999999</v>
      </c>
      <c r="C25" s="97">
        <f t="shared" si="2"/>
        <v>3.2730536500687947E-2</v>
      </c>
      <c r="D25" s="98">
        <f t="shared" si="3"/>
        <v>0.92078490164071869</v>
      </c>
      <c r="E25" s="89"/>
    </row>
    <row r="26" spans="1:5" hidden="1">
      <c r="A26" s="95" t="s">
        <v>29</v>
      </c>
      <c r="B26" s="96">
        <v>13.269</v>
      </c>
      <c r="C26" s="97">
        <f t="shared" si="2"/>
        <v>3.2718207686276056E-2</v>
      </c>
      <c r="D26" s="98">
        <f t="shared" si="3"/>
        <v>0.95350310932699478</v>
      </c>
      <c r="E26" s="89"/>
    </row>
    <row r="27" spans="1:5" hidden="1">
      <c r="A27" s="95" t="s">
        <v>30</v>
      </c>
      <c r="B27" s="96">
        <v>9.9</v>
      </c>
      <c r="C27" s="97">
        <f t="shared" si="2"/>
        <v>2.4411052535543973E-2</v>
      </c>
      <c r="D27" s="98">
        <f t="shared" si="3"/>
        <v>0.97791416186253877</v>
      </c>
      <c r="E27" s="89"/>
    </row>
    <row r="28" spans="1:5" ht="22.5" hidden="1">
      <c r="A28" s="95" t="s">
        <v>31</v>
      </c>
      <c r="B28" s="96">
        <v>8.9570000000000007</v>
      </c>
      <c r="C28" s="97">
        <f t="shared" si="2"/>
        <v>2.2085838137461351E-2</v>
      </c>
      <c r="D28" s="98">
        <f t="shared" si="3"/>
        <v>1.0000000000000002</v>
      </c>
      <c r="E28" s="89"/>
    </row>
    <row r="29" spans="1:5" hidden="1"/>
    <row r="30" spans="1:5" hidden="1">
      <c r="A30" s="91" t="s">
        <v>32</v>
      </c>
      <c r="B30" s="92">
        <f>SUM(B31:B39)</f>
        <v>482.76</v>
      </c>
      <c r="C30" s="93"/>
      <c r="D30" s="94"/>
    </row>
    <row r="31" spans="1:5" hidden="1">
      <c r="A31" s="95" t="s">
        <v>33</v>
      </c>
      <c r="B31" s="96">
        <v>89.8</v>
      </c>
      <c r="C31" s="97">
        <f>B31/$B$30</f>
        <v>0.18601375424641645</v>
      </c>
      <c r="D31" s="98">
        <f>C31</f>
        <v>0.18601375424641645</v>
      </c>
    </row>
    <row r="32" spans="1:5" hidden="1">
      <c r="A32" s="95" t="s">
        <v>34</v>
      </c>
      <c r="B32" s="96">
        <v>79.2</v>
      </c>
      <c r="C32" s="97">
        <f t="shared" ref="C32:C39" si="4">B32/$B$30</f>
        <v>0.16405667412378822</v>
      </c>
      <c r="D32" s="98">
        <f>D31+C32</f>
        <v>0.35007042837020463</v>
      </c>
    </row>
    <row r="33" spans="1:5" hidden="1">
      <c r="A33" s="95" t="s">
        <v>35</v>
      </c>
      <c r="B33" s="96">
        <v>72.599999999999994</v>
      </c>
      <c r="C33" s="97">
        <f t="shared" si="4"/>
        <v>0.15038528461347253</v>
      </c>
      <c r="D33" s="98">
        <f t="shared" ref="D33:D39" si="5">D32+C33</f>
        <v>0.50045571298367719</v>
      </c>
    </row>
    <row r="34" spans="1:5" hidden="1">
      <c r="A34" s="95" t="s">
        <v>36</v>
      </c>
      <c r="B34" s="96">
        <v>50.85</v>
      </c>
      <c r="C34" s="97">
        <f t="shared" si="4"/>
        <v>0.10533184190902312</v>
      </c>
      <c r="D34" s="98">
        <f t="shared" si="5"/>
        <v>0.60578755489270031</v>
      </c>
    </row>
    <row r="35" spans="1:5" hidden="1">
      <c r="A35" s="95" t="s">
        <v>37</v>
      </c>
      <c r="B35" s="96">
        <v>50.26</v>
      </c>
      <c r="C35" s="97">
        <f t="shared" si="4"/>
        <v>0.10410970254370702</v>
      </c>
      <c r="D35" s="98">
        <f t="shared" si="5"/>
        <v>0.7098972574364073</v>
      </c>
    </row>
    <row r="36" spans="1:5" hidden="1">
      <c r="A36" s="95" t="s">
        <v>38</v>
      </c>
      <c r="B36" s="96">
        <v>44.8</v>
      </c>
      <c r="C36" s="97">
        <f t="shared" si="4"/>
        <v>9.2799734857900398E-2</v>
      </c>
      <c r="D36" s="98">
        <f t="shared" si="5"/>
        <v>0.80269699229430769</v>
      </c>
    </row>
    <row r="37" spans="1:5" hidden="1">
      <c r="A37" s="95" t="s">
        <v>39</v>
      </c>
      <c r="B37" s="96">
        <v>42.45</v>
      </c>
      <c r="C37" s="97">
        <f t="shared" si="4"/>
        <v>8.7931891623166794E-2</v>
      </c>
      <c r="D37" s="98">
        <f t="shared" si="5"/>
        <v>0.89062888391747452</v>
      </c>
    </row>
    <row r="38" spans="1:5" hidden="1">
      <c r="A38" s="95" t="s">
        <v>40</v>
      </c>
      <c r="B38" s="96">
        <v>37.6</v>
      </c>
      <c r="C38" s="97">
        <f t="shared" si="4"/>
        <v>7.7885491755737848E-2</v>
      </c>
      <c r="D38" s="98">
        <f t="shared" si="5"/>
        <v>0.96851437567321241</v>
      </c>
    </row>
    <row r="39" spans="1:5" hidden="1">
      <c r="A39" s="95" t="s">
        <v>41</v>
      </c>
      <c r="B39" s="96">
        <v>15.2</v>
      </c>
      <c r="C39" s="97">
        <f t="shared" si="4"/>
        <v>3.1485624326787635E-2</v>
      </c>
      <c r="D39" s="98">
        <f t="shared" si="5"/>
        <v>1</v>
      </c>
    </row>
    <row r="40" spans="1:5" hidden="1"/>
    <row r="41" spans="1:5">
      <c r="A41" s="99" t="s">
        <v>42</v>
      </c>
      <c r="B41" s="100">
        <f>SUM(B42:B90)</f>
        <v>3348.5411999999988</v>
      </c>
      <c r="C41" s="101"/>
      <c r="D41" s="102"/>
      <c r="E41" s="103"/>
    </row>
    <row r="42" spans="1:5">
      <c r="A42" s="104" t="s">
        <v>43</v>
      </c>
      <c r="B42" s="105">
        <v>534.298</v>
      </c>
      <c r="C42" s="106">
        <f>B42/$B$41</f>
        <v>0.15956142334458964</v>
      </c>
      <c r="D42" s="107">
        <f>C42</f>
        <v>0.15956142334458964</v>
      </c>
      <c r="E42" s="103"/>
    </row>
    <row r="43" spans="1:5">
      <c r="A43" s="108" t="s">
        <v>44</v>
      </c>
      <c r="B43" s="109">
        <v>344.209</v>
      </c>
      <c r="C43" s="110">
        <f t="shared" ref="C43:C90" si="6">B43/$B$41</f>
        <v>0.10279371805250601</v>
      </c>
      <c r="D43" s="111">
        <f>D42+C43</f>
        <v>0.26235514139709565</v>
      </c>
      <c r="E43" s="112"/>
    </row>
    <row r="44" spans="1:5">
      <c r="A44" s="108" t="s">
        <v>45</v>
      </c>
      <c r="B44" s="109">
        <v>327.35399999999998</v>
      </c>
      <c r="C44" s="110">
        <f t="shared" si="6"/>
        <v>9.7760182852162633E-2</v>
      </c>
      <c r="D44" s="111">
        <f t="shared" ref="D44:D90" si="7">D43+C44</f>
        <v>0.3601153242492583</v>
      </c>
      <c r="E44" s="112"/>
    </row>
    <row r="45" spans="1:5">
      <c r="A45" s="108" t="s">
        <v>46</v>
      </c>
      <c r="B45" s="109">
        <v>304.53500000000003</v>
      </c>
      <c r="C45" s="110">
        <f t="shared" si="6"/>
        <v>9.094557355304457E-2</v>
      </c>
      <c r="D45" s="111">
        <f t="shared" si="7"/>
        <v>0.45106089780230285</v>
      </c>
      <c r="E45" s="112"/>
    </row>
    <row r="46" spans="1:5">
      <c r="A46" s="108" t="s">
        <v>47</v>
      </c>
      <c r="B46" s="109">
        <v>199.15600000000001</v>
      </c>
      <c r="C46" s="110">
        <f t="shared" si="6"/>
        <v>5.9475451578735267E-2</v>
      </c>
      <c r="D46" s="111">
        <f t="shared" si="7"/>
        <v>0.51053634938103809</v>
      </c>
      <c r="E46" s="112"/>
    </row>
    <row r="47" spans="1:5">
      <c r="A47" s="108" t="s">
        <v>48</v>
      </c>
      <c r="B47" s="109">
        <v>141.13200000000001</v>
      </c>
      <c r="C47" s="110">
        <f t="shared" si="6"/>
        <v>4.2147308804204066E-2</v>
      </c>
      <c r="D47" s="111">
        <f t="shared" si="7"/>
        <v>0.55268365818524212</v>
      </c>
      <c r="E47" s="112"/>
    </row>
    <row r="48" spans="1:5">
      <c r="A48" s="108" t="s">
        <v>49</v>
      </c>
      <c r="B48" s="109">
        <v>125.4</v>
      </c>
      <c r="C48" s="110">
        <f t="shared" si="6"/>
        <v>3.7449143525544813E-2</v>
      </c>
      <c r="D48" s="111">
        <f t="shared" si="7"/>
        <v>0.59013280171078697</v>
      </c>
      <c r="E48" s="112"/>
    </row>
    <row r="49" spans="1:5">
      <c r="A49" s="108" t="s">
        <v>50</v>
      </c>
      <c r="B49" s="109">
        <v>125.316</v>
      </c>
      <c r="C49" s="110">
        <f t="shared" si="6"/>
        <v>3.7424057974857844E-2</v>
      </c>
      <c r="D49" s="111">
        <f t="shared" si="7"/>
        <v>0.62755685968564479</v>
      </c>
      <c r="E49" s="112"/>
    </row>
    <row r="50" spans="1:5">
      <c r="A50" s="108" t="s">
        <v>51</v>
      </c>
      <c r="B50" s="109">
        <v>91.704999999999998</v>
      </c>
      <c r="C50" s="110">
        <f t="shared" si="6"/>
        <v>2.7386552687480754E-2</v>
      </c>
      <c r="D50" s="111">
        <f t="shared" si="7"/>
        <v>0.65494341237312559</v>
      </c>
      <c r="E50" s="112"/>
    </row>
    <row r="51" spans="1:5">
      <c r="A51" s="108" t="s">
        <v>52</v>
      </c>
      <c r="B51" s="109">
        <v>79.650000000000006</v>
      </c>
      <c r="C51" s="110">
        <f t="shared" si="6"/>
        <v>2.3786477526392697E-2</v>
      </c>
      <c r="D51" s="111">
        <f t="shared" si="7"/>
        <v>0.67872988989951832</v>
      </c>
      <c r="E51" s="112"/>
    </row>
    <row r="52" spans="1:5">
      <c r="A52" s="108" t="s">
        <v>53</v>
      </c>
      <c r="B52" s="109">
        <v>75.150000000000006</v>
      </c>
      <c r="C52" s="110">
        <f t="shared" si="6"/>
        <v>2.244260873959085E-2</v>
      </c>
      <c r="D52" s="111">
        <f t="shared" si="7"/>
        <v>0.70117249863910913</v>
      </c>
      <c r="E52" s="112"/>
    </row>
    <row r="53" spans="1:5">
      <c r="A53" s="108" t="s">
        <v>54</v>
      </c>
      <c r="B53" s="109">
        <v>70.8</v>
      </c>
      <c r="C53" s="110">
        <f t="shared" si="6"/>
        <v>2.1143535579015729E-2</v>
      </c>
      <c r="D53" s="111">
        <f t="shared" si="7"/>
        <v>0.72231603421812485</v>
      </c>
      <c r="E53" s="112"/>
    </row>
    <row r="54" spans="1:5">
      <c r="A54" s="108" t="s">
        <v>55</v>
      </c>
      <c r="B54" s="109">
        <v>68.613</v>
      </c>
      <c r="C54" s="110">
        <f t="shared" si="6"/>
        <v>2.0490415348630032E-2</v>
      </c>
      <c r="D54" s="111">
        <f t="shared" si="7"/>
        <v>0.7428064495667549</v>
      </c>
      <c r="E54" s="112"/>
    </row>
    <row r="55" spans="1:5">
      <c r="A55" s="113" t="s">
        <v>56</v>
      </c>
      <c r="B55" s="114">
        <v>63.45</v>
      </c>
      <c r="C55" s="115">
        <f t="shared" si="6"/>
        <v>1.8948549893906048E-2</v>
      </c>
      <c r="D55" s="116">
        <f t="shared" si="7"/>
        <v>0.76175499946066094</v>
      </c>
      <c r="E55" s="112"/>
    </row>
    <row r="56" spans="1:5" hidden="1">
      <c r="A56" s="117" t="s">
        <v>57</v>
      </c>
      <c r="B56" s="118">
        <v>54.15</v>
      </c>
      <c r="C56" s="119">
        <f t="shared" si="6"/>
        <v>1.6171221067848896E-2</v>
      </c>
      <c r="D56" s="120">
        <f t="shared" si="7"/>
        <v>0.77792622052850979</v>
      </c>
      <c r="E56" s="112"/>
    </row>
    <row r="57" spans="1:5" hidden="1">
      <c r="A57" s="121" t="s">
        <v>58</v>
      </c>
      <c r="B57" s="122">
        <v>53.436999999999998</v>
      </c>
      <c r="C57" s="123">
        <f t="shared" si="6"/>
        <v>1.5958292524517845E-2</v>
      </c>
      <c r="D57" s="124">
        <f t="shared" si="7"/>
        <v>0.79388451305302765</v>
      </c>
      <c r="E57" s="112"/>
    </row>
    <row r="58" spans="1:5" hidden="1">
      <c r="A58" s="121" t="s">
        <v>59</v>
      </c>
      <c r="B58" s="122">
        <v>52.541200000000003</v>
      </c>
      <c r="C58" s="123">
        <f t="shared" si="6"/>
        <v>1.5690773044691828E-2</v>
      </c>
      <c r="D58" s="124">
        <f t="shared" si="7"/>
        <v>0.80957528609771945</v>
      </c>
      <c r="E58" s="112"/>
    </row>
    <row r="59" spans="1:5" hidden="1">
      <c r="A59" s="121" t="s">
        <v>60</v>
      </c>
      <c r="B59" s="122">
        <v>43.2</v>
      </c>
      <c r="C59" s="123">
        <f t="shared" si="6"/>
        <v>1.2901140353297735E-2</v>
      </c>
      <c r="D59" s="124">
        <f t="shared" si="7"/>
        <v>0.82247642645101715</v>
      </c>
      <c r="E59" s="112"/>
    </row>
    <row r="60" spans="1:5" hidden="1">
      <c r="A60" s="121" t="s">
        <v>61</v>
      </c>
      <c r="B60" s="122">
        <v>37.36</v>
      </c>
      <c r="C60" s="123">
        <f t="shared" si="6"/>
        <v>1.1157097305537114E-2</v>
      </c>
      <c r="D60" s="124">
        <f t="shared" si="7"/>
        <v>0.83363352375655431</v>
      </c>
      <c r="E60" s="112"/>
    </row>
    <row r="61" spans="1:5" hidden="1">
      <c r="A61" s="121" t="s">
        <v>62</v>
      </c>
      <c r="B61" s="122">
        <v>37.200000000000003</v>
      </c>
      <c r="C61" s="123">
        <f t="shared" si="6"/>
        <v>1.1109315304228604E-2</v>
      </c>
      <c r="D61" s="124">
        <f t="shared" si="7"/>
        <v>0.84474283906078296</v>
      </c>
      <c r="E61" s="112"/>
    </row>
    <row r="62" spans="1:5" hidden="1">
      <c r="A62" s="121" t="s">
        <v>63</v>
      </c>
      <c r="B62" s="122">
        <v>32.594999999999999</v>
      </c>
      <c r="C62" s="123">
        <f t="shared" si="6"/>
        <v>9.7340895790680466E-3</v>
      </c>
      <c r="D62" s="124">
        <f t="shared" si="7"/>
        <v>0.85447692863985103</v>
      </c>
      <c r="E62" s="112"/>
    </row>
    <row r="63" spans="1:5" hidden="1">
      <c r="A63" s="121" t="s">
        <v>64</v>
      </c>
      <c r="B63" s="122">
        <v>32.21</v>
      </c>
      <c r="C63" s="123">
        <f t="shared" si="6"/>
        <v>9.6191141384194441E-3</v>
      </c>
      <c r="D63" s="124">
        <f t="shared" si="7"/>
        <v>0.86409604277827046</v>
      </c>
      <c r="E63" s="112"/>
    </row>
    <row r="64" spans="1:5" hidden="1">
      <c r="A64" s="121" t="s">
        <v>65</v>
      </c>
      <c r="B64" s="122">
        <v>31.2</v>
      </c>
      <c r="C64" s="123">
        <f t="shared" si="6"/>
        <v>9.3174902551594746E-3</v>
      </c>
      <c r="D64" s="124">
        <f t="shared" si="7"/>
        <v>0.87341353303342995</v>
      </c>
      <c r="E64" s="112"/>
    </row>
    <row r="65" spans="1:5" hidden="1">
      <c r="A65" s="121" t="s">
        <v>66</v>
      </c>
      <c r="B65" s="122">
        <v>30.047999999999998</v>
      </c>
      <c r="C65" s="123">
        <f t="shared" si="6"/>
        <v>8.9734598457382013E-3</v>
      </c>
      <c r="D65" s="124">
        <f t="shared" si="7"/>
        <v>0.88238699287916811</v>
      </c>
      <c r="E65" s="112"/>
    </row>
    <row r="66" spans="1:5" hidden="1">
      <c r="A66" s="121" t="s">
        <v>67</v>
      </c>
      <c r="B66" s="122">
        <v>30</v>
      </c>
      <c r="C66" s="123">
        <f t="shared" si="6"/>
        <v>8.9591252453456484E-3</v>
      </c>
      <c r="D66" s="124">
        <f t="shared" si="7"/>
        <v>0.89134611812451381</v>
      </c>
      <c r="E66" s="112"/>
    </row>
    <row r="67" spans="1:5" hidden="1">
      <c r="A67" s="121" t="s">
        <v>68</v>
      </c>
      <c r="B67" s="122">
        <v>29.12</v>
      </c>
      <c r="C67" s="123">
        <f t="shared" si="6"/>
        <v>8.6963242381488427E-3</v>
      </c>
      <c r="D67" s="124">
        <f t="shared" si="7"/>
        <v>0.90004244236266262</v>
      </c>
      <c r="E67" s="112"/>
    </row>
    <row r="68" spans="1:5" hidden="1">
      <c r="A68" s="121" t="s">
        <v>69</v>
      </c>
      <c r="B68" s="122">
        <v>28</v>
      </c>
      <c r="C68" s="123">
        <f t="shared" si="6"/>
        <v>8.3618502289892708E-3</v>
      </c>
      <c r="D68" s="124">
        <f t="shared" si="7"/>
        <v>0.9084042925916519</v>
      </c>
      <c r="E68" s="112"/>
    </row>
    <row r="69" spans="1:5" hidden="1">
      <c r="A69" s="121" t="s">
        <v>70</v>
      </c>
      <c r="B69" s="125">
        <v>24.56</v>
      </c>
      <c r="C69" s="123">
        <f t="shared" si="6"/>
        <v>7.3345372008563033E-3</v>
      </c>
      <c r="D69" s="124">
        <f t="shared" si="7"/>
        <v>0.9157388297925082</v>
      </c>
      <c r="E69" s="112"/>
    </row>
    <row r="70" spans="1:5" hidden="1">
      <c r="A70" s="121" t="s">
        <v>71</v>
      </c>
      <c r="B70" s="125">
        <v>24.5</v>
      </c>
      <c r="C70" s="123">
        <f t="shared" si="6"/>
        <v>7.316618950365613E-3</v>
      </c>
      <c r="D70" s="124">
        <f t="shared" si="7"/>
        <v>0.92305544874287382</v>
      </c>
      <c r="E70" s="112"/>
    </row>
    <row r="71" spans="1:5" hidden="1">
      <c r="A71" s="121" t="s">
        <v>72</v>
      </c>
      <c r="B71" s="125">
        <v>22.75</v>
      </c>
      <c r="C71" s="123">
        <f t="shared" si="6"/>
        <v>6.7940033110537833E-3</v>
      </c>
      <c r="D71" s="124">
        <f t="shared" si="7"/>
        <v>0.92984945205392755</v>
      </c>
      <c r="E71" s="112"/>
    </row>
    <row r="72" spans="1:5" hidden="1">
      <c r="A72" s="121" t="s">
        <v>73</v>
      </c>
      <c r="B72" s="125">
        <v>22</v>
      </c>
      <c r="C72" s="123">
        <f t="shared" si="6"/>
        <v>6.5700251799201423E-3</v>
      </c>
      <c r="D72" s="124">
        <f t="shared" si="7"/>
        <v>0.93641947723384766</v>
      </c>
      <c r="E72" s="112"/>
    </row>
    <row r="73" spans="1:5" hidden="1">
      <c r="A73" s="121" t="s">
        <v>74</v>
      </c>
      <c r="B73" s="125">
        <v>20.72</v>
      </c>
      <c r="C73" s="123">
        <f t="shared" si="6"/>
        <v>6.187769169452061E-3</v>
      </c>
      <c r="D73" s="124">
        <f t="shared" si="7"/>
        <v>0.94260724640329974</v>
      </c>
      <c r="E73" s="112"/>
    </row>
    <row r="74" spans="1:5" hidden="1">
      <c r="A74" s="121" t="s">
        <v>75</v>
      </c>
      <c r="B74" s="125">
        <v>20.602</v>
      </c>
      <c r="C74" s="123">
        <f t="shared" si="6"/>
        <v>6.1525299434870345E-3</v>
      </c>
      <c r="D74" s="124">
        <f t="shared" si="7"/>
        <v>0.94875977634678677</v>
      </c>
      <c r="E74" s="112"/>
    </row>
    <row r="75" spans="1:5" hidden="1">
      <c r="A75" s="121" t="s">
        <v>76</v>
      </c>
      <c r="B75" s="125">
        <v>18.45</v>
      </c>
      <c r="C75" s="123">
        <f t="shared" si="6"/>
        <v>5.5098620258875733E-3</v>
      </c>
      <c r="D75" s="124">
        <f t="shared" si="7"/>
        <v>0.95426963837267431</v>
      </c>
      <c r="E75" s="112"/>
    </row>
    <row r="76" spans="1:5" hidden="1">
      <c r="A76" s="121" t="s">
        <v>77</v>
      </c>
      <c r="B76" s="125">
        <v>15.946</v>
      </c>
      <c r="C76" s="123">
        <f t="shared" si="6"/>
        <v>4.7620737054093901E-3</v>
      </c>
      <c r="D76" s="124">
        <f t="shared" si="7"/>
        <v>0.95903171207808369</v>
      </c>
      <c r="E76" s="112"/>
    </row>
    <row r="77" spans="1:5" hidden="1">
      <c r="A77" s="121" t="s">
        <v>78</v>
      </c>
      <c r="B77" s="125">
        <v>15.8</v>
      </c>
      <c r="C77" s="123">
        <f t="shared" si="6"/>
        <v>4.7184726292153747E-3</v>
      </c>
      <c r="D77" s="124">
        <f t="shared" si="7"/>
        <v>0.96375018470729901</v>
      </c>
      <c r="E77" s="112"/>
    </row>
    <row r="78" spans="1:5" hidden="1">
      <c r="A78" s="121" t="s">
        <v>79</v>
      </c>
      <c r="B78" s="125">
        <v>14.88</v>
      </c>
      <c r="C78" s="123">
        <f t="shared" si="6"/>
        <v>4.4437261216914419E-3</v>
      </c>
      <c r="D78" s="124">
        <f t="shared" si="7"/>
        <v>0.96819391082899042</v>
      </c>
      <c r="E78" s="112"/>
    </row>
    <row r="79" spans="1:5" hidden="1">
      <c r="A79" s="121" t="s">
        <v>80</v>
      </c>
      <c r="B79" s="125">
        <v>14.4</v>
      </c>
      <c r="C79" s="123">
        <f t="shared" si="6"/>
        <v>4.3003801177659111E-3</v>
      </c>
      <c r="D79" s="124">
        <f t="shared" si="7"/>
        <v>0.97249429094675632</v>
      </c>
      <c r="E79" s="112"/>
    </row>
    <row r="80" spans="1:5" hidden="1">
      <c r="A80" s="121" t="s">
        <v>81</v>
      </c>
      <c r="B80" s="125">
        <v>13</v>
      </c>
      <c r="C80" s="123">
        <f t="shared" si="6"/>
        <v>3.8822876063164475E-3</v>
      </c>
      <c r="D80" s="124">
        <f t="shared" si="7"/>
        <v>0.9763765785530728</v>
      </c>
      <c r="E80" s="112"/>
    </row>
    <row r="81" spans="1:5" hidden="1">
      <c r="A81" s="121" t="s">
        <v>82</v>
      </c>
      <c r="B81" s="125">
        <v>12</v>
      </c>
      <c r="C81" s="123">
        <f t="shared" si="6"/>
        <v>3.5836500981382591E-3</v>
      </c>
      <c r="D81" s="124">
        <f t="shared" si="7"/>
        <v>0.97996022865121102</v>
      </c>
      <c r="E81" s="112"/>
    </row>
    <row r="82" spans="1:5" hidden="1">
      <c r="A82" s="121" t="s">
        <v>83</v>
      </c>
      <c r="B82" s="125">
        <v>11.76</v>
      </c>
      <c r="C82" s="123">
        <f t="shared" si="6"/>
        <v>3.5119770961754941E-3</v>
      </c>
      <c r="D82" s="124">
        <f t="shared" si="7"/>
        <v>0.98347220574738647</v>
      </c>
      <c r="E82" s="112"/>
    </row>
    <row r="83" spans="1:5" hidden="1">
      <c r="A83" s="121" t="s">
        <v>84</v>
      </c>
      <c r="B83" s="125">
        <v>11.279</v>
      </c>
      <c r="C83" s="123">
        <f t="shared" si="6"/>
        <v>3.3683324547417854E-3</v>
      </c>
      <c r="D83" s="124">
        <f t="shared" si="7"/>
        <v>0.98684053820212825</v>
      </c>
      <c r="E83" s="112"/>
    </row>
    <row r="84" spans="1:5" hidden="1">
      <c r="A84" s="121" t="s">
        <v>85</v>
      </c>
      <c r="B84" s="125">
        <v>10</v>
      </c>
      <c r="C84" s="123">
        <f t="shared" si="6"/>
        <v>2.9863750817818828E-3</v>
      </c>
      <c r="D84" s="124">
        <f t="shared" si="7"/>
        <v>0.98982691328391015</v>
      </c>
      <c r="E84" s="112"/>
    </row>
    <row r="85" spans="1:5" hidden="1">
      <c r="A85" s="121" t="s">
        <v>86</v>
      </c>
      <c r="B85" s="125">
        <v>9.5969999999999995</v>
      </c>
      <c r="C85" s="123">
        <f t="shared" si="6"/>
        <v>2.8660241659860725E-3</v>
      </c>
      <c r="D85" s="124">
        <f t="shared" si="7"/>
        <v>0.99269293744989617</v>
      </c>
      <c r="E85" s="112"/>
    </row>
    <row r="86" spans="1:5" hidden="1">
      <c r="A86" s="121" t="s">
        <v>87</v>
      </c>
      <c r="B86" s="125">
        <v>8.14</v>
      </c>
      <c r="C86" s="123">
        <f t="shared" si="6"/>
        <v>2.4309093165704528E-3</v>
      </c>
      <c r="D86" s="124">
        <f t="shared" si="7"/>
        <v>0.99512384676646659</v>
      </c>
      <c r="E86" s="112"/>
    </row>
    <row r="87" spans="1:5" hidden="1">
      <c r="A87" s="121" t="s">
        <v>88</v>
      </c>
      <c r="B87" s="125">
        <v>5.64</v>
      </c>
      <c r="C87" s="123">
        <f t="shared" si="6"/>
        <v>1.6843155461249819E-3</v>
      </c>
      <c r="D87" s="124">
        <f t="shared" si="7"/>
        <v>0.99680816231259162</v>
      </c>
      <c r="E87" s="112"/>
    </row>
    <row r="88" spans="1:5" hidden="1">
      <c r="A88" s="121" t="s">
        <v>89</v>
      </c>
      <c r="B88" s="125">
        <v>4.2</v>
      </c>
      <c r="C88" s="123">
        <f t="shared" si="6"/>
        <v>1.2542775343483909E-3</v>
      </c>
      <c r="D88" s="124">
        <f t="shared" si="7"/>
        <v>0.99806243984693999</v>
      </c>
      <c r="E88" s="112"/>
    </row>
    <row r="89" spans="1:5" hidden="1">
      <c r="A89" s="121" t="s">
        <v>90</v>
      </c>
      <c r="B89" s="125">
        <v>3.7829999999999999</v>
      </c>
      <c r="C89" s="123">
        <f t="shared" si="6"/>
        <v>1.1297456934380862E-3</v>
      </c>
      <c r="D89" s="124">
        <f t="shared" si="7"/>
        <v>0.99919218554037803</v>
      </c>
      <c r="E89" s="112"/>
    </row>
    <row r="90" spans="1:5" hidden="1">
      <c r="A90" s="121" t="s">
        <v>91</v>
      </c>
      <c r="B90" s="125">
        <v>2.7050000000000001</v>
      </c>
      <c r="C90" s="123">
        <f t="shared" si="6"/>
        <v>8.0781445962199933E-4</v>
      </c>
      <c r="D90" s="124">
        <f t="shared" si="7"/>
        <v>1</v>
      </c>
      <c r="E90" s="112"/>
    </row>
    <row r="91" spans="1:5">
      <c r="A91" s="3"/>
      <c r="B91" s="126"/>
      <c r="D91" s="59"/>
      <c r="E91" s="112"/>
    </row>
    <row r="92" spans="1:5">
      <c r="A92" s="99" t="s">
        <v>92</v>
      </c>
      <c r="B92" s="100">
        <f>SUM(B93:B114)</f>
        <v>2945.0707499999999</v>
      </c>
      <c r="C92" s="101"/>
      <c r="D92" s="102"/>
      <c r="E92" s="112"/>
    </row>
    <row r="93" spans="1:5">
      <c r="A93" s="104" t="s">
        <v>93</v>
      </c>
      <c r="B93" s="105">
        <v>579.71500000000003</v>
      </c>
      <c r="C93" s="106">
        <f>B93/$B$92</f>
        <v>0.19684246974372349</v>
      </c>
      <c r="D93" s="107">
        <f>C93</f>
        <v>0.19684246974372349</v>
      </c>
      <c r="E93" s="112"/>
    </row>
    <row r="94" spans="1:5">
      <c r="A94" s="108" t="s">
        <v>94</v>
      </c>
      <c r="B94" s="109">
        <v>501.68400000000003</v>
      </c>
      <c r="C94" s="110">
        <f t="shared" ref="C94:C116" si="8">B94/$B$92</f>
        <v>0.17034701118810136</v>
      </c>
      <c r="D94" s="111">
        <f>D93+C94</f>
        <v>0.36718948093182485</v>
      </c>
      <c r="E94" s="112"/>
    </row>
    <row r="95" spans="1:5">
      <c r="A95" s="108" t="s">
        <v>95</v>
      </c>
      <c r="B95" s="109">
        <v>468.15899999999999</v>
      </c>
      <c r="C95" s="110">
        <f t="shared" si="8"/>
        <v>0.15896358347248535</v>
      </c>
      <c r="D95" s="111">
        <f t="shared" ref="D95:D116" si="9">D94+C95</f>
        <v>0.5261530644043102</v>
      </c>
      <c r="E95" s="112"/>
    </row>
    <row r="96" spans="1:5">
      <c r="A96" s="108" t="s">
        <v>96</v>
      </c>
      <c r="B96" s="109">
        <v>395.12900000000002</v>
      </c>
      <c r="C96" s="110">
        <f t="shared" si="8"/>
        <v>0.13416621655014571</v>
      </c>
      <c r="D96" s="111">
        <f t="shared" si="9"/>
        <v>0.66031928095445591</v>
      </c>
      <c r="E96" s="112"/>
    </row>
    <row r="97" spans="1:5">
      <c r="A97" s="113" t="s">
        <v>97</v>
      </c>
      <c r="B97" s="114">
        <v>278.85199999999998</v>
      </c>
      <c r="C97" s="115">
        <f t="shared" si="8"/>
        <v>9.4684312762265549E-2</v>
      </c>
      <c r="D97" s="116">
        <f t="shared" si="9"/>
        <v>0.75500359371672143</v>
      </c>
      <c r="E97" s="112"/>
    </row>
    <row r="98" spans="1:5">
      <c r="A98" s="127" t="s">
        <v>98</v>
      </c>
      <c r="B98" s="128">
        <v>240.77</v>
      </c>
      <c r="C98" s="129">
        <f t="shared" si="8"/>
        <v>8.1753553798325565E-2</v>
      </c>
      <c r="D98" s="130">
        <f t="shared" si="9"/>
        <v>0.83675714751504704</v>
      </c>
      <c r="E98" s="112"/>
    </row>
    <row r="99" spans="1:5">
      <c r="A99" s="131" t="s">
        <v>99</v>
      </c>
      <c r="B99" s="109">
        <v>180.434</v>
      </c>
      <c r="C99" s="110">
        <f t="shared" si="8"/>
        <v>6.1266439863965919E-2</v>
      </c>
      <c r="D99" s="111">
        <f t="shared" si="9"/>
        <v>0.898023587379013</v>
      </c>
      <c r="E99" s="112"/>
    </row>
    <row r="100" spans="1:5">
      <c r="A100" s="131" t="s">
        <v>100</v>
      </c>
      <c r="B100" s="109">
        <v>117.944</v>
      </c>
      <c r="C100" s="110">
        <f t="shared" si="8"/>
        <v>4.004793433230764E-2</v>
      </c>
      <c r="D100" s="111">
        <f t="shared" si="9"/>
        <v>0.93807152171132069</v>
      </c>
      <c r="E100" s="112"/>
    </row>
    <row r="101" spans="1:5">
      <c r="A101" s="131" t="s">
        <v>101</v>
      </c>
      <c r="B101" s="109">
        <v>48</v>
      </c>
      <c r="C101" s="110">
        <f t="shared" si="8"/>
        <v>1.629841999551284E-2</v>
      </c>
      <c r="D101" s="111">
        <f t="shared" si="9"/>
        <v>0.95436994170683354</v>
      </c>
      <c r="E101" s="112"/>
    </row>
    <row r="102" spans="1:5">
      <c r="A102" s="131" t="s">
        <v>102</v>
      </c>
      <c r="B102" s="109">
        <v>26.4</v>
      </c>
      <c r="C102" s="110">
        <f t="shared" si="8"/>
        <v>8.9641309975320629E-3</v>
      </c>
      <c r="D102" s="111">
        <f t="shared" si="9"/>
        <v>0.96333407270436555</v>
      </c>
      <c r="E102" s="112"/>
    </row>
    <row r="103" spans="1:5">
      <c r="A103" s="131" t="s">
        <v>103</v>
      </c>
      <c r="B103" s="109">
        <v>21.8</v>
      </c>
      <c r="C103" s="110">
        <f t="shared" si="8"/>
        <v>7.4021990812954156E-3</v>
      </c>
      <c r="D103" s="111">
        <f t="shared" si="9"/>
        <v>0.97073627178566102</v>
      </c>
      <c r="E103" s="112"/>
    </row>
    <row r="104" spans="1:5">
      <c r="A104" s="131" t="s">
        <v>104</v>
      </c>
      <c r="B104" s="109">
        <v>16.8</v>
      </c>
      <c r="C104" s="110">
        <f t="shared" si="8"/>
        <v>5.7044469984294946E-3</v>
      </c>
      <c r="D104" s="111">
        <f t="shared" si="9"/>
        <v>0.97644071878409056</v>
      </c>
      <c r="E104" s="112"/>
    </row>
    <row r="105" spans="1:5">
      <c r="A105" s="131" t="s">
        <v>105</v>
      </c>
      <c r="B105" s="109">
        <v>16.2</v>
      </c>
      <c r="C105" s="110">
        <f t="shared" si="8"/>
        <v>5.5007167484855835E-3</v>
      </c>
      <c r="D105" s="111">
        <f t="shared" si="9"/>
        <v>0.98194143553257618</v>
      </c>
      <c r="E105" s="112"/>
    </row>
    <row r="106" spans="1:5">
      <c r="A106" s="131" t="s">
        <v>106</v>
      </c>
      <c r="B106" s="132">
        <v>13.2</v>
      </c>
      <c r="C106" s="110">
        <f t="shared" si="8"/>
        <v>4.4820654987660314E-3</v>
      </c>
      <c r="D106" s="111">
        <f t="shared" si="9"/>
        <v>0.98642350103134224</v>
      </c>
      <c r="E106" s="112"/>
    </row>
    <row r="107" spans="1:5">
      <c r="A107" s="131" t="s">
        <v>107</v>
      </c>
      <c r="B107" s="132">
        <v>12</v>
      </c>
      <c r="C107" s="110">
        <f t="shared" si="8"/>
        <v>4.0746049988782101E-3</v>
      </c>
      <c r="D107" s="111">
        <f t="shared" si="9"/>
        <v>0.99049810603022048</v>
      </c>
      <c r="E107" s="112"/>
    </row>
    <row r="108" spans="1:5">
      <c r="A108" s="131" t="s">
        <v>108</v>
      </c>
      <c r="B108" s="132">
        <v>12</v>
      </c>
      <c r="C108" s="110">
        <f t="shared" si="8"/>
        <v>4.0746049988782101E-3</v>
      </c>
      <c r="D108" s="111">
        <f t="shared" si="9"/>
        <v>0.99457271102909872</v>
      </c>
      <c r="E108" s="112"/>
    </row>
    <row r="109" spans="1:5" hidden="1">
      <c r="A109" s="131" t="s">
        <v>109</v>
      </c>
      <c r="B109" s="132">
        <v>4.5</v>
      </c>
      <c r="C109" s="110">
        <f t="shared" si="8"/>
        <v>1.527976874579329E-3</v>
      </c>
      <c r="D109" s="111">
        <f t="shared" si="9"/>
        <v>0.99610068790367801</v>
      </c>
      <c r="E109" s="112"/>
    </row>
    <row r="110" spans="1:5" hidden="1">
      <c r="A110" s="131" t="s">
        <v>110</v>
      </c>
      <c r="B110" s="132">
        <v>3.2337500000000001</v>
      </c>
      <c r="C110" s="110">
        <f t="shared" si="8"/>
        <v>1.0980211595935344E-3</v>
      </c>
      <c r="D110" s="111">
        <f t="shared" si="9"/>
        <v>0.99719870906327157</v>
      </c>
      <c r="E110" s="112"/>
    </row>
    <row r="111" spans="1:5" hidden="1">
      <c r="A111" s="131" t="s">
        <v>111</v>
      </c>
      <c r="B111" s="132">
        <v>2.75</v>
      </c>
      <c r="C111" s="110">
        <f t="shared" si="8"/>
        <v>9.3376364557625662E-4</v>
      </c>
      <c r="D111" s="111">
        <f t="shared" si="9"/>
        <v>0.99813247270884786</v>
      </c>
      <c r="E111" s="112"/>
    </row>
    <row r="112" spans="1:5" hidden="1">
      <c r="A112" s="131" t="s">
        <v>112</v>
      </c>
      <c r="B112" s="132">
        <v>2.625</v>
      </c>
      <c r="C112" s="110">
        <f t="shared" si="8"/>
        <v>8.9131984350460851E-4</v>
      </c>
      <c r="D112" s="111">
        <f t="shared" si="9"/>
        <v>0.99902379255235252</v>
      </c>
      <c r="E112" s="112"/>
    </row>
    <row r="113" spans="1:8" hidden="1">
      <c r="A113" s="131" t="s">
        <v>113</v>
      </c>
      <c r="B113" s="132">
        <v>2.375</v>
      </c>
      <c r="C113" s="110">
        <f t="shared" si="8"/>
        <v>8.064322393613125E-4</v>
      </c>
      <c r="D113" s="111">
        <f t="shared" si="9"/>
        <v>0.9998302247917138</v>
      </c>
      <c r="E113" s="112"/>
    </row>
    <row r="114" spans="1:8" hidden="1">
      <c r="A114" s="131" t="s">
        <v>114</v>
      </c>
      <c r="B114" s="132">
        <v>0.5</v>
      </c>
      <c r="C114" s="110">
        <f t="shared" si="8"/>
        <v>1.697752082865921E-4</v>
      </c>
      <c r="D114" s="111">
        <f t="shared" si="9"/>
        <v>1.0000000000000004</v>
      </c>
      <c r="E114" s="112"/>
    </row>
    <row r="115" spans="1:8">
      <c r="A115" s="131" t="s">
        <v>106</v>
      </c>
      <c r="B115" s="132">
        <v>0</v>
      </c>
      <c r="C115" s="110">
        <f t="shared" si="8"/>
        <v>0</v>
      </c>
      <c r="D115" s="111">
        <f t="shared" si="9"/>
        <v>1.0000000000000004</v>
      </c>
      <c r="E115" s="112"/>
    </row>
    <row r="116" spans="1:8">
      <c r="A116" s="131" t="s">
        <v>115</v>
      </c>
      <c r="B116" s="132">
        <v>0</v>
      </c>
      <c r="C116" s="110">
        <f t="shared" si="8"/>
        <v>0</v>
      </c>
      <c r="D116" s="111">
        <f t="shared" si="9"/>
        <v>1.0000000000000004</v>
      </c>
      <c r="E116" s="112"/>
    </row>
    <row r="117" spans="1:8">
      <c r="A117" s="3"/>
      <c r="B117" s="126"/>
      <c r="D117" s="59"/>
      <c r="E117" s="112"/>
    </row>
    <row r="118" spans="1:8">
      <c r="A118" s="99" t="s">
        <v>116</v>
      </c>
      <c r="B118" s="100">
        <f>SUM(B119:B119)</f>
        <v>84.78</v>
      </c>
      <c r="C118" s="101"/>
      <c r="D118" s="102"/>
      <c r="E118" s="112"/>
    </row>
    <row r="119" spans="1:8">
      <c r="A119" s="133" t="s">
        <v>117</v>
      </c>
      <c r="B119" s="134">
        <v>84.78</v>
      </c>
      <c r="C119" s="135">
        <f>B119/$B$118</f>
        <v>1</v>
      </c>
      <c r="D119" s="136">
        <f>C119</f>
        <v>1</v>
      </c>
      <c r="E119" s="112"/>
    </row>
    <row r="120" spans="1:8">
      <c r="A120" s="3"/>
      <c r="B120" s="126"/>
      <c r="D120" s="59"/>
      <c r="E120" s="112"/>
    </row>
    <row r="121" spans="1:8" ht="12.75">
      <c r="A121" s="99" t="s">
        <v>118</v>
      </c>
      <c r="B121" s="137">
        <f>SUM(B122:B192)</f>
        <v>128814.39110000001</v>
      </c>
      <c r="C121" s="101"/>
      <c r="D121" s="102"/>
      <c r="E121" s="112"/>
      <c r="H121" s="162">
        <f>SUM(H122:H280)</f>
        <v>6477</v>
      </c>
    </row>
    <row r="122" spans="1:8">
      <c r="A122" s="104" t="s">
        <v>119</v>
      </c>
      <c r="B122" s="138">
        <v>24867.464</v>
      </c>
      <c r="C122" s="106">
        <f>B122/$B$121</f>
        <v>0.19304880291438181</v>
      </c>
      <c r="D122" s="107">
        <f>C122</f>
        <v>0.19304880291438181</v>
      </c>
      <c r="E122" s="139">
        <v>0</v>
      </c>
    </row>
    <row r="123" spans="1:8">
      <c r="A123" s="108" t="s">
        <v>120</v>
      </c>
      <c r="B123" s="140">
        <v>16500.812000000002</v>
      </c>
      <c r="C123" s="110">
        <f t="shared" ref="C123:C186" si="10">B123/$B$121</f>
        <v>0.12809758179262939</v>
      </c>
      <c r="D123" s="111">
        <f>D122+C123</f>
        <v>0.32114638470701118</v>
      </c>
      <c r="E123" s="139">
        <v>0</v>
      </c>
    </row>
    <row r="124" spans="1:8" ht="22.5">
      <c r="A124" s="108" t="s">
        <v>121</v>
      </c>
      <c r="B124" s="109">
        <v>12705.811</v>
      </c>
      <c r="C124" s="110">
        <f t="shared" si="10"/>
        <v>9.8636580055223341E-2</v>
      </c>
      <c r="D124" s="111">
        <f t="shared" ref="D124:D187" si="11">D123+C124</f>
        <v>0.41978296476223453</v>
      </c>
      <c r="E124" s="112">
        <v>300</v>
      </c>
      <c r="G124">
        <v>1</v>
      </c>
      <c r="H124">
        <f>E124*G124</f>
        <v>300</v>
      </c>
    </row>
    <row r="125" spans="1:8">
      <c r="A125" s="108" t="s">
        <v>122</v>
      </c>
      <c r="B125" s="109">
        <v>11573.364</v>
      </c>
      <c r="C125" s="110">
        <f t="shared" si="10"/>
        <v>8.9845271954245173E-2</v>
      </c>
      <c r="D125" s="111">
        <f t="shared" si="11"/>
        <v>0.50962823671647972</v>
      </c>
      <c r="E125" s="139">
        <v>300</v>
      </c>
      <c r="G125">
        <v>1</v>
      </c>
      <c r="H125">
        <f t="shared" ref="H125:H188" si="12">E125*G125</f>
        <v>300</v>
      </c>
    </row>
    <row r="126" spans="1:8">
      <c r="A126" s="108" t="s">
        <v>123</v>
      </c>
      <c r="B126" s="109">
        <v>8159.3280000000004</v>
      </c>
      <c r="C126" s="110">
        <f t="shared" si="10"/>
        <v>6.3341742567147058E-2</v>
      </c>
      <c r="D126" s="111">
        <f t="shared" si="11"/>
        <v>0.57296997928362681</v>
      </c>
      <c r="E126" s="139">
        <v>300</v>
      </c>
      <c r="G126">
        <v>1</v>
      </c>
      <c r="H126">
        <f t="shared" si="12"/>
        <v>300</v>
      </c>
    </row>
    <row r="127" spans="1:8">
      <c r="A127" s="108" t="s">
        <v>124</v>
      </c>
      <c r="B127" s="109">
        <v>6287.0829999999996</v>
      </c>
      <c r="C127" s="110">
        <f t="shared" si="10"/>
        <v>4.8807302866643754E-2</v>
      </c>
      <c r="D127" s="111">
        <f t="shared" si="11"/>
        <v>0.6217772821502705</v>
      </c>
      <c r="E127" s="139">
        <v>200</v>
      </c>
      <c r="G127">
        <v>1</v>
      </c>
      <c r="H127">
        <f t="shared" si="12"/>
        <v>200</v>
      </c>
    </row>
    <row r="128" spans="1:8">
      <c r="A128" s="108" t="s">
        <v>125</v>
      </c>
      <c r="B128" s="109">
        <v>6050.2979999999998</v>
      </c>
      <c r="C128" s="110">
        <f t="shared" si="10"/>
        <v>4.6969115394126175E-2</v>
      </c>
      <c r="D128" s="111">
        <f t="shared" si="11"/>
        <v>0.66874639754439669</v>
      </c>
      <c r="E128" s="139">
        <v>100</v>
      </c>
      <c r="G128">
        <v>1</v>
      </c>
      <c r="H128">
        <f t="shared" si="12"/>
        <v>100</v>
      </c>
    </row>
    <row r="129" spans="1:14">
      <c r="A129" s="108" t="s">
        <v>126</v>
      </c>
      <c r="B129" s="109">
        <v>5521.7640000000001</v>
      </c>
      <c r="C129" s="110">
        <f t="shared" si="10"/>
        <v>4.2866048993806874E-2</v>
      </c>
      <c r="D129" s="111">
        <f t="shared" si="11"/>
        <v>0.71161244653820355</v>
      </c>
      <c r="E129" s="139">
        <v>50</v>
      </c>
      <c r="G129">
        <v>1</v>
      </c>
      <c r="H129">
        <f t="shared" si="12"/>
        <v>50</v>
      </c>
    </row>
    <row r="130" spans="1:14">
      <c r="A130" s="108" t="s">
        <v>127</v>
      </c>
      <c r="B130" s="109">
        <v>3983.5459999999998</v>
      </c>
      <c r="C130" s="110">
        <f t="shared" si="10"/>
        <v>3.0924696891262173E-2</v>
      </c>
      <c r="D130" s="111">
        <f t="shared" si="11"/>
        <v>0.74253714342946575</v>
      </c>
      <c r="E130" s="112">
        <v>100</v>
      </c>
      <c r="G130">
        <v>1</v>
      </c>
      <c r="H130">
        <f t="shared" si="12"/>
        <v>100</v>
      </c>
    </row>
    <row r="131" spans="1:14" ht="22.5">
      <c r="A131" s="113" t="s">
        <v>128</v>
      </c>
      <c r="B131" s="114">
        <v>3824.6089999999999</v>
      </c>
      <c r="C131" s="115">
        <f t="shared" si="10"/>
        <v>2.9690851832159922E-2</v>
      </c>
      <c r="D131" s="116">
        <f t="shared" si="11"/>
        <v>0.77222799526162567</v>
      </c>
      <c r="E131" s="139">
        <v>200</v>
      </c>
      <c r="G131">
        <v>1</v>
      </c>
      <c r="H131">
        <f t="shared" si="12"/>
        <v>200</v>
      </c>
    </row>
    <row r="132" spans="1:14">
      <c r="A132" s="127" t="s">
        <v>129</v>
      </c>
      <c r="B132" s="128">
        <v>2959.855</v>
      </c>
      <c r="C132" s="129">
        <f t="shared" si="10"/>
        <v>2.2977673338549824E-2</v>
      </c>
      <c r="D132" s="130">
        <f t="shared" si="11"/>
        <v>0.7952056686001755</v>
      </c>
      <c r="E132" s="112">
        <v>200</v>
      </c>
      <c r="G132">
        <v>1</v>
      </c>
      <c r="H132">
        <f t="shared" si="12"/>
        <v>200</v>
      </c>
    </row>
    <row r="133" spans="1:14">
      <c r="A133" s="131" t="s">
        <v>130</v>
      </c>
      <c r="B133" s="109">
        <v>2783.4760000000001</v>
      </c>
      <c r="C133" s="110">
        <f t="shared" si="10"/>
        <v>2.16084241537823E-2</v>
      </c>
      <c r="D133" s="111">
        <f t="shared" si="11"/>
        <v>0.81681409275395778</v>
      </c>
      <c r="E133" s="112">
        <v>400</v>
      </c>
      <c r="G133">
        <v>1</v>
      </c>
      <c r="H133">
        <f t="shared" si="12"/>
        <v>400</v>
      </c>
    </row>
    <row r="134" spans="1:14">
      <c r="A134" s="131" t="s">
        <v>131</v>
      </c>
      <c r="B134" s="109">
        <v>2280.86</v>
      </c>
      <c r="C134" s="110">
        <f t="shared" si="10"/>
        <v>1.7706561980558085E-2</v>
      </c>
      <c r="D134" s="111">
        <f t="shared" si="11"/>
        <v>0.83452065473451587</v>
      </c>
      <c r="E134" s="112">
        <v>300</v>
      </c>
      <c r="G134">
        <v>1</v>
      </c>
      <c r="H134">
        <f t="shared" si="12"/>
        <v>300</v>
      </c>
    </row>
    <row r="135" spans="1:14">
      <c r="A135" s="131" t="s">
        <v>132</v>
      </c>
      <c r="B135" s="109">
        <v>1735.403</v>
      </c>
      <c r="C135" s="110">
        <f t="shared" si="10"/>
        <v>1.3472120507504381E-2</v>
      </c>
      <c r="D135" s="111">
        <f t="shared" si="11"/>
        <v>0.84799277524202021</v>
      </c>
      <c r="E135" s="112">
        <v>300</v>
      </c>
      <c r="G135">
        <v>1</v>
      </c>
      <c r="H135">
        <f t="shared" si="12"/>
        <v>300</v>
      </c>
    </row>
    <row r="136" spans="1:14">
      <c r="A136" s="131" t="s">
        <v>133</v>
      </c>
      <c r="B136" s="109">
        <v>1403.742</v>
      </c>
      <c r="C136" s="110">
        <f t="shared" si="10"/>
        <v>1.0897400422521578E-2</v>
      </c>
      <c r="D136" s="111">
        <f t="shared" si="11"/>
        <v>0.85889017566454184</v>
      </c>
      <c r="E136" s="139">
        <v>0</v>
      </c>
      <c r="H136">
        <f t="shared" si="12"/>
        <v>0</v>
      </c>
    </row>
    <row r="137" spans="1:14">
      <c r="A137" s="131" t="s">
        <v>134</v>
      </c>
      <c r="B137" s="109">
        <v>1290.152</v>
      </c>
      <c r="C137" s="110">
        <f t="shared" si="10"/>
        <v>1.0015589011311951E-2</v>
      </c>
      <c r="D137" s="111">
        <f t="shared" si="11"/>
        <v>0.86890576467585379</v>
      </c>
      <c r="E137" s="139">
        <v>0</v>
      </c>
      <c r="H137">
        <f t="shared" si="12"/>
        <v>0</v>
      </c>
    </row>
    <row r="138" spans="1:14">
      <c r="A138" s="131" t="s">
        <v>135</v>
      </c>
      <c r="B138" s="109">
        <v>1177.931</v>
      </c>
      <c r="C138" s="110">
        <f t="shared" si="10"/>
        <v>9.1444052946348161E-3</v>
      </c>
      <c r="D138" s="111">
        <f t="shared" si="11"/>
        <v>0.87805016997048857</v>
      </c>
      <c r="E138" s="112">
        <v>200</v>
      </c>
      <c r="G138">
        <v>1</v>
      </c>
      <c r="H138">
        <f t="shared" si="12"/>
        <v>200</v>
      </c>
    </row>
    <row r="139" spans="1:14">
      <c r="A139" s="131" t="s">
        <v>136</v>
      </c>
      <c r="B139" s="109">
        <v>1077.431</v>
      </c>
      <c r="C139" s="110">
        <f t="shared" si="10"/>
        <v>8.3642129640901595E-3</v>
      </c>
      <c r="D139" s="111">
        <f t="shared" si="11"/>
        <v>0.88641438293457875</v>
      </c>
      <c r="E139" s="112">
        <v>100</v>
      </c>
      <c r="G139">
        <v>1</v>
      </c>
      <c r="H139">
        <f t="shared" si="12"/>
        <v>100</v>
      </c>
    </row>
    <row r="140" spans="1:14">
      <c r="A140" s="131" t="s">
        <v>137</v>
      </c>
      <c r="B140" s="109">
        <v>1035.8230000000001</v>
      </c>
      <c r="C140" s="110">
        <f t="shared" si="10"/>
        <v>8.0412055761369047E-3</v>
      </c>
      <c r="D140" s="111">
        <f t="shared" si="11"/>
        <v>0.8944555885107156</v>
      </c>
      <c r="E140" s="112"/>
      <c r="H140">
        <f t="shared" si="12"/>
        <v>0</v>
      </c>
    </row>
    <row r="141" spans="1:14">
      <c r="A141" s="131" t="s">
        <v>138</v>
      </c>
      <c r="B141" s="109">
        <v>968.928</v>
      </c>
      <c r="C141" s="110">
        <f t="shared" si="10"/>
        <v>7.5218924820892926E-3</v>
      </c>
      <c r="D141" s="111">
        <f t="shared" si="11"/>
        <v>0.90197748099280495</v>
      </c>
      <c r="E141" s="141">
        <v>50</v>
      </c>
      <c r="G141">
        <v>1</v>
      </c>
      <c r="H141">
        <f t="shared" si="12"/>
        <v>50</v>
      </c>
    </row>
    <row r="142" spans="1:14">
      <c r="A142" s="131" t="s">
        <v>139</v>
      </c>
      <c r="B142" s="109">
        <v>830.42399999999998</v>
      </c>
      <c r="C142" s="110">
        <f t="shared" si="10"/>
        <v>6.4466710039822557E-3</v>
      </c>
      <c r="D142" s="111">
        <f t="shared" si="11"/>
        <v>0.90842415199678717</v>
      </c>
      <c r="E142" s="112">
        <v>200</v>
      </c>
      <c r="F142" t="s">
        <v>140</v>
      </c>
      <c r="G142">
        <v>0.42</v>
      </c>
      <c r="H142">
        <f t="shared" si="12"/>
        <v>84</v>
      </c>
    </row>
    <row r="143" spans="1:14">
      <c r="A143" s="131" t="s">
        <v>141</v>
      </c>
      <c r="B143" s="109">
        <v>825.52700000000004</v>
      </c>
      <c r="C143" s="110">
        <f t="shared" si="10"/>
        <v>6.4086550652491499E-3</v>
      </c>
      <c r="D143" s="111">
        <f t="shared" si="11"/>
        <v>0.91483280706203629</v>
      </c>
      <c r="E143" s="112">
        <v>300</v>
      </c>
      <c r="G143">
        <v>1</v>
      </c>
      <c r="H143">
        <f t="shared" si="12"/>
        <v>300</v>
      </c>
    </row>
    <row r="144" spans="1:14">
      <c r="A144" s="163" t="s">
        <v>142</v>
      </c>
      <c r="B144" s="109">
        <v>757.822</v>
      </c>
      <c r="C144" s="110">
        <f t="shared" si="10"/>
        <v>5.8830538539105821E-3</v>
      </c>
      <c r="D144" s="111">
        <f t="shared" si="11"/>
        <v>0.92071586091594693</v>
      </c>
      <c r="E144" s="112">
        <v>300</v>
      </c>
      <c r="G144">
        <v>1</v>
      </c>
      <c r="H144">
        <f t="shared" si="12"/>
        <v>300</v>
      </c>
      <c r="I144" s="195" t="s">
        <v>146</v>
      </c>
      <c r="J144" s="195"/>
      <c r="K144" s="195"/>
      <c r="L144" s="195"/>
      <c r="M144" s="195"/>
      <c r="N144" s="195"/>
    </row>
    <row r="145" spans="1:14">
      <c r="A145" s="131" t="s">
        <v>143</v>
      </c>
      <c r="B145" s="109">
        <v>753.60699999999997</v>
      </c>
      <c r="C145" s="110">
        <f t="shared" si="10"/>
        <v>5.8503323546743053E-3</v>
      </c>
      <c r="D145" s="111">
        <f t="shared" si="11"/>
        <v>0.92656619327062129</v>
      </c>
      <c r="E145" s="112">
        <v>300</v>
      </c>
      <c r="G145">
        <v>1</v>
      </c>
      <c r="H145">
        <f t="shared" si="12"/>
        <v>300</v>
      </c>
    </row>
    <row r="146" spans="1:14">
      <c r="A146" s="131" t="s">
        <v>144</v>
      </c>
      <c r="B146" s="109">
        <v>682.06600000000003</v>
      </c>
      <c r="C146" s="110">
        <f t="shared" si="10"/>
        <v>5.2949518619430092E-3</v>
      </c>
      <c r="D146" s="111">
        <f t="shared" si="11"/>
        <v>0.93186114513256424</v>
      </c>
      <c r="E146" s="112">
        <v>250</v>
      </c>
      <c r="G146">
        <v>1</v>
      </c>
      <c r="H146">
        <f t="shared" si="12"/>
        <v>250</v>
      </c>
    </row>
    <row r="147" spans="1:14">
      <c r="A147" s="131" t="s">
        <v>145</v>
      </c>
      <c r="B147" s="109">
        <v>670.66650000000004</v>
      </c>
      <c r="C147" s="110">
        <f t="shared" si="10"/>
        <v>5.2064563149574984E-3</v>
      </c>
      <c r="D147" s="111">
        <f t="shared" si="11"/>
        <v>0.93706760144752177</v>
      </c>
      <c r="E147" s="139">
        <v>0</v>
      </c>
      <c r="H147">
        <f t="shared" si="12"/>
        <v>0</v>
      </c>
    </row>
    <row r="148" spans="1:14">
      <c r="A148" s="163" t="s">
        <v>146</v>
      </c>
      <c r="B148" s="109">
        <v>631.74</v>
      </c>
      <c r="C148" s="110">
        <f t="shared" si="10"/>
        <v>4.9042657004804173E-3</v>
      </c>
      <c r="D148" s="111">
        <f t="shared" si="11"/>
        <v>0.94197186714800218</v>
      </c>
      <c r="E148" s="112">
        <v>0</v>
      </c>
      <c r="G148">
        <v>1</v>
      </c>
      <c r="H148">
        <f t="shared" si="12"/>
        <v>0</v>
      </c>
      <c r="I148" s="195" t="s">
        <v>142</v>
      </c>
      <c r="J148" s="195"/>
      <c r="K148" s="195"/>
      <c r="L148" s="195"/>
      <c r="M148" s="195"/>
      <c r="N148" s="195"/>
    </row>
    <row r="149" spans="1:14">
      <c r="A149" s="131" t="s">
        <v>147</v>
      </c>
      <c r="B149" s="109">
        <v>611.54999999999995</v>
      </c>
      <c r="C149" s="110">
        <f t="shared" si="10"/>
        <v>4.7475285546724902E-3</v>
      </c>
      <c r="D149" s="111">
        <f t="shared" si="11"/>
        <v>0.94671939570267472</v>
      </c>
      <c r="E149" s="139">
        <v>0</v>
      </c>
      <c r="H149">
        <f t="shared" si="12"/>
        <v>0</v>
      </c>
    </row>
    <row r="150" spans="1:14">
      <c r="A150" s="131" t="s">
        <v>148</v>
      </c>
      <c r="B150" s="109">
        <v>501.74</v>
      </c>
      <c r="C150" s="110">
        <f t="shared" si="10"/>
        <v>3.8950616908206615E-3</v>
      </c>
      <c r="D150" s="111">
        <f t="shared" si="11"/>
        <v>0.95061445739349537</v>
      </c>
      <c r="E150" s="112">
        <v>200</v>
      </c>
      <c r="G150">
        <v>1</v>
      </c>
      <c r="H150">
        <f t="shared" si="12"/>
        <v>200</v>
      </c>
    </row>
    <row r="151" spans="1:14">
      <c r="A151" s="131" t="s">
        <v>149</v>
      </c>
      <c r="B151" s="109">
        <v>479.02800000000002</v>
      </c>
      <c r="C151" s="110">
        <f t="shared" si="10"/>
        <v>3.7187459872253356E-3</v>
      </c>
      <c r="D151" s="111">
        <f t="shared" si="11"/>
        <v>0.9543332033807207</v>
      </c>
      <c r="E151" s="139">
        <v>300</v>
      </c>
      <c r="G151">
        <v>1</v>
      </c>
      <c r="H151">
        <f t="shared" si="12"/>
        <v>300</v>
      </c>
    </row>
    <row r="152" spans="1:14">
      <c r="A152" s="131" t="s">
        <v>150</v>
      </c>
      <c r="B152" s="109">
        <v>475.03199999999998</v>
      </c>
      <c r="C152" s="110">
        <f t="shared" si="10"/>
        <v>3.6877246085899478E-3</v>
      </c>
      <c r="D152" s="111">
        <f t="shared" si="11"/>
        <v>0.9580209279893106</v>
      </c>
      <c r="E152" s="112">
        <v>30</v>
      </c>
      <c r="G152">
        <v>1</v>
      </c>
      <c r="H152">
        <f t="shared" si="12"/>
        <v>30</v>
      </c>
    </row>
    <row r="153" spans="1:14">
      <c r="A153" s="163" t="s">
        <v>151</v>
      </c>
      <c r="B153" s="109">
        <v>465.87099999999998</v>
      </c>
      <c r="C153" s="110">
        <f t="shared" si="10"/>
        <v>3.6166067783400015E-3</v>
      </c>
      <c r="D153" s="111">
        <f t="shared" si="11"/>
        <v>0.96163753476765057</v>
      </c>
      <c r="E153" s="139">
        <v>200</v>
      </c>
      <c r="G153">
        <v>1</v>
      </c>
      <c r="H153">
        <f t="shared" si="12"/>
        <v>200</v>
      </c>
      <c r="I153" s="170" t="s">
        <v>164</v>
      </c>
      <c r="J153" s="170"/>
      <c r="K153" s="170"/>
      <c r="L153" s="170"/>
      <c r="M153" s="170"/>
      <c r="N153" s="170"/>
    </row>
    <row r="154" spans="1:14">
      <c r="A154" s="131" t="s">
        <v>152</v>
      </c>
      <c r="B154" s="109">
        <v>448.28</v>
      </c>
      <c r="C154" s="110">
        <f t="shared" si="10"/>
        <v>3.4800459496175033E-3</v>
      </c>
      <c r="D154" s="111">
        <f t="shared" si="11"/>
        <v>0.96511758071726805</v>
      </c>
      <c r="E154" s="139">
        <v>100</v>
      </c>
      <c r="F154" t="s">
        <v>140</v>
      </c>
      <c r="G154">
        <v>0.28000000000000003</v>
      </c>
      <c r="H154">
        <f t="shared" si="12"/>
        <v>28.000000000000004</v>
      </c>
    </row>
    <row r="155" spans="1:14" ht="22.5">
      <c r="A155" s="131" t="s">
        <v>153</v>
      </c>
      <c r="B155" s="109">
        <v>430.55599999999998</v>
      </c>
      <c r="C155" s="110">
        <f t="shared" si="10"/>
        <v>3.3424526275620454E-3</v>
      </c>
      <c r="D155" s="111">
        <f t="shared" si="11"/>
        <v>0.96846003334483011</v>
      </c>
      <c r="E155" s="139">
        <v>0</v>
      </c>
      <c r="H155">
        <f t="shared" si="12"/>
        <v>0</v>
      </c>
    </row>
    <row r="156" spans="1:14">
      <c r="A156" s="131" t="s">
        <v>154</v>
      </c>
      <c r="B156" s="109">
        <v>413.01900000000001</v>
      </c>
      <c r="C156" s="110">
        <f t="shared" si="10"/>
        <v>3.2063110066589445E-3</v>
      </c>
      <c r="D156" s="111">
        <f t="shared" si="11"/>
        <v>0.97166634435148902</v>
      </c>
      <c r="E156" s="142">
        <v>300</v>
      </c>
      <c r="F156" s="143"/>
      <c r="G156" s="143">
        <v>1</v>
      </c>
      <c r="H156">
        <f t="shared" si="12"/>
        <v>300</v>
      </c>
    </row>
    <row r="157" spans="1:14">
      <c r="A157" s="131" t="s">
        <v>155</v>
      </c>
      <c r="B157" s="109">
        <v>344.92</v>
      </c>
      <c r="C157" s="110">
        <f t="shared" si="10"/>
        <v>2.6776511308603313E-3</v>
      </c>
      <c r="D157" s="111">
        <f t="shared" si="11"/>
        <v>0.9743439954823494</v>
      </c>
      <c r="E157" s="139">
        <v>0</v>
      </c>
      <c r="H157">
        <f t="shared" si="12"/>
        <v>0</v>
      </c>
    </row>
    <row r="158" spans="1:14">
      <c r="A158" s="131" t="s">
        <v>156</v>
      </c>
      <c r="B158" s="109">
        <v>342.77600000000001</v>
      </c>
      <c r="C158" s="110">
        <f t="shared" si="10"/>
        <v>2.6610070278087119E-3</v>
      </c>
      <c r="D158" s="111">
        <f t="shared" si="11"/>
        <v>0.97700500251015809</v>
      </c>
      <c r="E158" s="112">
        <v>30</v>
      </c>
      <c r="G158">
        <v>1</v>
      </c>
      <c r="H158">
        <f t="shared" si="12"/>
        <v>30</v>
      </c>
    </row>
    <row r="159" spans="1:14" ht="22.5">
      <c r="A159" s="131" t="s">
        <v>157</v>
      </c>
      <c r="B159" s="109">
        <v>299.31900000000002</v>
      </c>
      <c r="C159" s="110">
        <f t="shared" si="10"/>
        <v>2.3236456535949885E-3</v>
      </c>
      <c r="D159" s="111">
        <f t="shared" si="11"/>
        <v>0.97932864816375309</v>
      </c>
      <c r="E159" s="139">
        <v>0</v>
      </c>
      <c r="H159">
        <f t="shared" si="12"/>
        <v>0</v>
      </c>
    </row>
    <row r="160" spans="1:14">
      <c r="A160" s="131" t="s">
        <v>158</v>
      </c>
      <c r="B160" s="109">
        <v>268.26900000000001</v>
      </c>
      <c r="C160" s="110">
        <f t="shared" si="10"/>
        <v>2.082601157441639E-3</v>
      </c>
      <c r="D160" s="111">
        <f t="shared" si="11"/>
        <v>0.98141124932119472</v>
      </c>
      <c r="E160" s="112">
        <v>400</v>
      </c>
      <c r="G160">
        <v>1</v>
      </c>
      <c r="H160">
        <f t="shared" si="12"/>
        <v>400</v>
      </c>
    </row>
    <row r="161" spans="1:14">
      <c r="A161" s="131" t="s">
        <v>159</v>
      </c>
      <c r="B161" s="132">
        <v>226.36500000000001</v>
      </c>
      <c r="C161" s="110">
        <f t="shared" si="10"/>
        <v>1.7572958895894668E-3</v>
      </c>
      <c r="D161" s="111">
        <f t="shared" si="11"/>
        <v>0.98316854521078423</v>
      </c>
      <c r="E161" s="112">
        <v>30</v>
      </c>
      <c r="G161">
        <v>1</v>
      </c>
      <c r="H161">
        <f t="shared" si="12"/>
        <v>30</v>
      </c>
    </row>
    <row r="162" spans="1:14">
      <c r="A162" s="121" t="s">
        <v>160</v>
      </c>
      <c r="B162" s="125">
        <v>166.571</v>
      </c>
      <c r="C162" s="123">
        <f t="shared" si="10"/>
        <v>1.2931086237925786E-3</v>
      </c>
      <c r="D162" s="124">
        <f t="shared" si="11"/>
        <v>0.98446165383457684</v>
      </c>
      <c r="E162" s="112"/>
      <c r="H162">
        <f t="shared" si="12"/>
        <v>0</v>
      </c>
    </row>
    <row r="163" spans="1:14">
      <c r="A163" s="131" t="s">
        <v>161</v>
      </c>
      <c r="B163" s="132">
        <v>157.33000000000001</v>
      </c>
      <c r="C163" s="110">
        <f t="shared" si="10"/>
        <v>1.2213697449213034E-3</v>
      </c>
      <c r="D163" s="111">
        <f t="shared" si="11"/>
        <v>0.98568302357949811</v>
      </c>
      <c r="E163" s="112">
        <v>200</v>
      </c>
      <c r="G163">
        <v>1</v>
      </c>
      <c r="H163">
        <f t="shared" si="12"/>
        <v>200</v>
      </c>
    </row>
    <row r="164" spans="1:14">
      <c r="A164" s="131" t="s">
        <v>162</v>
      </c>
      <c r="B164" s="132">
        <v>138.88999999999999</v>
      </c>
      <c r="C164" s="110">
        <f t="shared" si="10"/>
        <v>1.07821803770495E-3</v>
      </c>
      <c r="D164" s="111">
        <f t="shared" si="11"/>
        <v>0.98676124161720302</v>
      </c>
      <c r="E164" s="112">
        <v>100</v>
      </c>
      <c r="F164" t="s">
        <v>140</v>
      </c>
      <c r="G164">
        <v>0.17</v>
      </c>
      <c r="H164">
        <f t="shared" si="12"/>
        <v>17</v>
      </c>
    </row>
    <row r="165" spans="1:14">
      <c r="A165" s="131" t="s">
        <v>163</v>
      </c>
      <c r="B165" s="132">
        <v>137</v>
      </c>
      <c r="C165" s="110">
        <f t="shared" si="10"/>
        <v>1.0635457640260505E-3</v>
      </c>
      <c r="D165" s="111">
        <f t="shared" si="11"/>
        <v>0.98782478738122903</v>
      </c>
      <c r="E165" s="139">
        <v>0</v>
      </c>
      <c r="H165">
        <f t="shared" si="12"/>
        <v>0</v>
      </c>
    </row>
    <row r="166" spans="1:14">
      <c r="A166" s="163" t="s">
        <v>164</v>
      </c>
      <c r="B166" s="132">
        <v>121.65300000000001</v>
      </c>
      <c r="C166" s="110">
        <f t="shared" si="10"/>
        <v>9.4440534913183309E-4</v>
      </c>
      <c r="D166" s="111">
        <f t="shared" si="11"/>
        <v>0.9887691927303609</v>
      </c>
      <c r="E166" s="112">
        <v>0</v>
      </c>
      <c r="G166">
        <v>1</v>
      </c>
      <c r="H166">
        <f t="shared" si="12"/>
        <v>0</v>
      </c>
      <c r="I166" s="165" t="s">
        <v>151</v>
      </c>
      <c r="J166" s="165"/>
      <c r="K166" s="165"/>
      <c r="L166" s="165"/>
      <c r="M166" s="165"/>
      <c r="N166" s="165"/>
    </row>
    <row r="167" spans="1:14">
      <c r="A167" s="131" t="s">
        <v>165</v>
      </c>
      <c r="B167" s="132">
        <v>116</v>
      </c>
      <c r="C167" s="110">
        <f t="shared" si="10"/>
        <v>9.0052050092716697E-4</v>
      </c>
      <c r="D167" s="111">
        <f t="shared" si="11"/>
        <v>0.98966971323128805</v>
      </c>
      <c r="E167" s="112">
        <v>200</v>
      </c>
      <c r="F167" t="s">
        <v>140</v>
      </c>
      <c r="G167">
        <v>0.4</v>
      </c>
      <c r="H167">
        <f t="shared" si="12"/>
        <v>80</v>
      </c>
    </row>
    <row r="168" spans="1:14">
      <c r="A168" s="131" t="s">
        <v>166</v>
      </c>
      <c r="B168" s="132">
        <v>113.2</v>
      </c>
      <c r="C168" s="110">
        <f t="shared" si="10"/>
        <v>8.7878379918064913E-4</v>
      </c>
      <c r="D168" s="111">
        <f t="shared" si="11"/>
        <v>0.99054849703046866</v>
      </c>
      <c r="E168" s="112">
        <v>200</v>
      </c>
      <c r="F168" t="s">
        <v>140</v>
      </c>
      <c r="G168">
        <v>0.4</v>
      </c>
      <c r="H168">
        <f t="shared" si="12"/>
        <v>80</v>
      </c>
    </row>
    <row r="169" spans="1:14">
      <c r="A169" s="131" t="s">
        <v>167</v>
      </c>
      <c r="B169" s="132">
        <v>105.75</v>
      </c>
      <c r="C169" s="110">
        <f t="shared" si="10"/>
        <v>8.209486463193785E-4</v>
      </c>
      <c r="D169" s="111">
        <f t="shared" si="11"/>
        <v>0.99136944567678809</v>
      </c>
      <c r="E169" s="139">
        <v>0</v>
      </c>
      <c r="H169">
        <f t="shared" si="12"/>
        <v>0</v>
      </c>
    </row>
    <row r="170" spans="1:14" ht="22.5">
      <c r="A170" s="131" t="s">
        <v>168</v>
      </c>
      <c r="B170" s="132">
        <v>104.52800000000001</v>
      </c>
      <c r="C170" s="110">
        <f t="shared" si="10"/>
        <v>8.1146212862857686E-4</v>
      </c>
      <c r="D170" s="111">
        <f t="shared" si="11"/>
        <v>0.99218090780541668</v>
      </c>
      <c r="E170" s="139">
        <v>30</v>
      </c>
      <c r="G170">
        <v>1</v>
      </c>
      <c r="H170">
        <f t="shared" si="12"/>
        <v>30</v>
      </c>
    </row>
    <row r="171" spans="1:14">
      <c r="A171" s="121" t="s">
        <v>169</v>
      </c>
      <c r="B171" s="125">
        <v>101.541</v>
      </c>
      <c r="C171" s="123">
        <f t="shared" si="10"/>
        <v>7.8827372572970217E-4</v>
      </c>
      <c r="D171" s="124">
        <f t="shared" si="11"/>
        <v>0.99296918153114633</v>
      </c>
      <c r="E171" s="112"/>
      <c r="H171">
        <f t="shared" si="12"/>
        <v>0</v>
      </c>
    </row>
    <row r="172" spans="1:14">
      <c r="A172" s="121" t="s">
        <v>170</v>
      </c>
      <c r="B172" s="125">
        <v>97.31</v>
      </c>
      <c r="C172" s="123">
        <f t="shared" si="10"/>
        <v>7.5542801676916043E-4</v>
      </c>
      <c r="D172" s="124">
        <f t="shared" si="11"/>
        <v>0.99372460954791553</v>
      </c>
      <c r="E172" s="112"/>
      <c r="H172">
        <f t="shared" si="12"/>
        <v>0</v>
      </c>
    </row>
    <row r="173" spans="1:14">
      <c r="A173" s="131" t="s">
        <v>171</v>
      </c>
      <c r="B173" s="132">
        <v>92.716800000000006</v>
      </c>
      <c r="C173" s="110">
        <f t="shared" si="10"/>
        <v>7.1977051017555133E-4</v>
      </c>
      <c r="D173" s="111">
        <f t="shared" si="11"/>
        <v>0.9944443800580911</v>
      </c>
      <c r="E173" s="112">
        <v>0</v>
      </c>
      <c r="H173">
        <f t="shared" si="12"/>
        <v>0</v>
      </c>
    </row>
    <row r="174" spans="1:14">
      <c r="A174" s="131" t="s">
        <v>172</v>
      </c>
      <c r="B174" s="132">
        <v>78.5</v>
      </c>
      <c r="C174" s="110">
        <f t="shared" si="10"/>
        <v>6.0940395967916036E-4</v>
      </c>
      <c r="D174" s="111">
        <f t="shared" si="11"/>
        <v>0.99505378401777023</v>
      </c>
      <c r="E174" s="139">
        <v>0</v>
      </c>
      <c r="H174">
        <f t="shared" si="12"/>
        <v>0</v>
      </c>
    </row>
    <row r="175" spans="1:14">
      <c r="A175" s="131" t="s">
        <v>173</v>
      </c>
      <c r="B175" s="132">
        <v>78.12</v>
      </c>
      <c r="C175" s="110">
        <f t="shared" si="10"/>
        <v>6.0645397872784732E-4</v>
      </c>
      <c r="D175" s="111">
        <f t="shared" si="11"/>
        <v>0.99566023799649805</v>
      </c>
      <c r="E175" s="112">
        <v>0</v>
      </c>
      <c r="H175">
        <f t="shared" si="12"/>
        <v>0</v>
      </c>
    </row>
    <row r="176" spans="1:14">
      <c r="A176" s="121" t="s">
        <v>174</v>
      </c>
      <c r="B176" s="125">
        <v>71.274000000000001</v>
      </c>
      <c r="C176" s="123">
        <f t="shared" si="10"/>
        <v>5.5330774295761118E-4</v>
      </c>
      <c r="D176" s="124">
        <f t="shared" si="11"/>
        <v>0.99621354573945564</v>
      </c>
      <c r="E176" s="112"/>
      <c r="H176">
        <f t="shared" si="12"/>
        <v>0</v>
      </c>
    </row>
    <row r="177" spans="1:14">
      <c r="A177" s="121" t="s">
        <v>175</v>
      </c>
      <c r="B177" s="125">
        <v>68</v>
      </c>
      <c r="C177" s="123">
        <f t="shared" si="10"/>
        <v>5.2789132812971855E-4</v>
      </c>
      <c r="D177" s="124">
        <f t="shared" si="11"/>
        <v>0.99674143706758533</v>
      </c>
      <c r="E177" s="112"/>
      <c r="H177">
        <f t="shared" si="12"/>
        <v>0</v>
      </c>
    </row>
    <row r="178" spans="1:14" ht="22.5">
      <c r="A178" s="121" t="s">
        <v>176</v>
      </c>
      <c r="B178" s="125">
        <v>61.14</v>
      </c>
      <c r="C178" s="123">
        <f t="shared" si="10"/>
        <v>4.7463640885074987E-4</v>
      </c>
      <c r="D178" s="124">
        <f t="shared" si="11"/>
        <v>0.99721607347643604</v>
      </c>
      <c r="E178" s="112"/>
      <c r="H178">
        <f t="shared" si="12"/>
        <v>0</v>
      </c>
    </row>
    <row r="179" spans="1:14">
      <c r="A179" s="131" t="s">
        <v>177</v>
      </c>
      <c r="B179" s="132">
        <v>57.2</v>
      </c>
      <c r="C179" s="110">
        <f t="shared" si="10"/>
        <v>4.4404976425029268E-4</v>
      </c>
      <c r="D179" s="111">
        <f t="shared" si="11"/>
        <v>0.99766012324068631</v>
      </c>
      <c r="E179" s="139">
        <v>0</v>
      </c>
      <c r="H179">
        <f t="shared" si="12"/>
        <v>0</v>
      </c>
    </row>
    <row r="180" spans="1:14" ht="22.5">
      <c r="A180" s="163" t="s">
        <v>178</v>
      </c>
      <c r="B180" s="132">
        <v>56.314999999999998</v>
      </c>
      <c r="C180" s="110">
        <f t="shared" si="10"/>
        <v>4.371794138768397E-4</v>
      </c>
      <c r="D180" s="111">
        <f t="shared" si="11"/>
        <v>0.9980973026545632</v>
      </c>
      <c r="E180" s="112">
        <v>0</v>
      </c>
      <c r="G180">
        <v>1</v>
      </c>
      <c r="H180">
        <f t="shared" si="12"/>
        <v>0</v>
      </c>
      <c r="I180" s="165" t="s">
        <v>151</v>
      </c>
      <c r="J180" s="165"/>
      <c r="K180" s="165"/>
      <c r="L180" s="165"/>
      <c r="M180" s="165"/>
      <c r="N180" s="165"/>
    </row>
    <row r="181" spans="1:14">
      <c r="A181" s="121" t="s">
        <v>179</v>
      </c>
      <c r="B181" s="125">
        <v>40.736800000000002</v>
      </c>
      <c r="C181" s="123">
        <f t="shared" si="10"/>
        <v>3.1624416846698117E-4</v>
      </c>
      <c r="D181" s="124">
        <f t="shared" si="11"/>
        <v>0.99841354682303018</v>
      </c>
      <c r="E181" s="112"/>
      <c r="H181">
        <f t="shared" si="12"/>
        <v>0</v>
      </c>
    </row>
    <row r="182" spans="1:14" ht="22.5">
      <c r="A182" s="121" t="s">
        <v>180</v>
      </c>
      <c r="B182" s="125">
        <v>37.57</v>
      </c>
      <c r="C182" s="123">
        <f t="shared" si="10"/>
        <v>2.9165995879166948E-4</v>
      </c>
      <c r="D182" s="124">
        <f t="shared" si="11"/>
        <v>0.99870520678182184</v>
      </c>
      <c r="E182" s="112"/>
      <c r="H182">
        <f t="shared" si="12"/>
        <v>0</v>
      </c>
    </row>
    <row r="183" spans="1:14">
      <c r="A183" s="121" t="s">
        <v>181</v>
      </c>
      <c r="B183" s="125">
        <v>32.4</v>
      </c>
      <c r="C183" s="123">
        <f t="shared" si="10"/>
        <v>2.5152469163827767E-4</v>
      </c>
      <c r="D183" s="124">
        <f t="shared" si="11"/>
        <v>0.99895673147346009</v>
      </c>
      <c r="E183" s="112"/>
      <c r="H183">
        <f t="shared" si="12"/>
        <v>0</v>
      </c>
    </row>
    <row r="184" spans="1:14">
      <c r="A184" s="131" t="s">
        <v>182</v>
      </c>
      <c r="B184" s="132">
        <v>30</v>
      </c>
      <c r="C184" s="110">
        <f t="shared" si="10"/>
        <v>2.3289323299840523E-4</v>
      </c>
      <c r="D184" s="111">
        <f t="shared" si="11"/>
        <v>0.99918962470645845</v>
      </c>
      <c r="E184" s="139">
        <v>0</v>
      </c>
      <c r="H184">
        <f t="shared" si="12"/>
        <v>0</v>
      </c>
    </row>
    <row r="185" spans="1:14">
      <c r="A185" s="121" t="s">
        <v>183</v>
      </c>
      <c r="B185" s="125">
        <v>24.245000000000001</v>
      </c>
      <c r="C185" s="123">
        <f t="shared" si="10"/>
        <v>1.882165478015445E-4</v>
      </c>
      <c r="D185" s="124">
        <f t="shared" si="11"/>
        <v>0.99937784125425999</v>
      </c>
      <c r="E185" s="112"/>
      <c r="H185">
        <f t="shared" si="12"/>
        <v>0</v>
      </c>
    </row>
    <row r="186" spans="1:14">
      <c r="A186" s="121" t="s">
        <v>184</v>
      </c>
      <c r="B186" s="125">
        <v>21.574000000000002</v>
      </c>
      <c r="C186" s="123">
        <f t="shared" si="10"/>
        <v>1.6748128695691985E-4</v>
      </c>
      <c r="D186" s="124">
        <f t="shared" si="11"/>
        <v>0.99954532254121686</v>
      </c>
      <c r="E186" s="112"/>
      <c r="H186">
        <f t="shared" si="12"/>
        <v>0</v>
      </c>
    </row>
    <row r="187" spans="1:14" ht="22.5">
      <c r="A187" s="163" t="s">
        <v>185</v>
      </c>
      <c r="B187" s="132">
        <v>18.899999999999999</v>
      </c>
      <c r="C187" s="110">
        <f t="shared" ref="C187:C219" si="13">B187/$B$121</f>
        <v>1.467227367889953E-4</v>
      </c>
      <c r="D187" s="111">
        <f t="shared" si="11"/>
        <v>0.99969204527800581</v>
      </c>
      <c r="E187" s="112">
        <v>100</v>
      </c>
      <c r="F187" t="s">
        <v>140</v>
      </c>
      <c r="G187">
        <v>0.35</v>
      </c>
      <c r="H187">
        <f t="shared" si="12"/>
        <v>35</v>
      </c>
      <c r="I187" s="165" t="s">
        <v>274</v>
      </c>
      <c r="J187" s="165"/>
      <c r="K187" s="165"/>
      <c r="L187" s="165"/>
      <c r="M187" s="165"/>
      <c r="N187" s="165"/>
    </row>
    <row r="188" spans="1:14">
      <c r="A188" s="121" t="s">
        <v>186</v>
      </c>
      <c r="B188" s="125">
        <v>15.6</v>
      </c>
      <c r="C188" s="123">
        <f t="shared" si="13"/>
        <v>1.2110448115917072E-4</v>
      </c>
      <c r="D188" s="124">
        <f t="shared" ref="D188:D192" si="14">D187+C188</f>
        <v>0.99981314975916502</v>
      </c>
      <c r="E188" s="112"/>
      <c r="H188">
        <f t="shared" si="12"/>
        <v>0</v>
      </c>
    </row>
    <row r="189" spans="1:14">
      <c r="A189" s="131" t="s">
        <v>187</v>
      </c>
      <c r="B189" s="132">
        <v>14</v>
      </c>
      <c r="C189" s="110">
        <f t="shared" si="13"/>
        <v>1.0868350873258911E-4</v>
      </c>
      <c r="D189" s="111">
        <f t="shared" si="14"/>
        <v>0.99992183326789763</v>
      </c>
      <c r="E189" s="139">
        <v>0</v>
      </c>
      <c r="H189">
        <f t="shared" ref="H189:H248" si="15">E189*G189</f>
        <v>0</v>
      </c>
    </row>
    <row r="190" spans="1:14">
      <c r="A190" s="121" t="s">
        <v>188</v>
      </c>
      <c r="B190" s="125">
        <v>4.32</v>
      </c>
      <c r="C190" s="123">
        <f t="shared" si="13"/>
        <v>3.3536625551770355E-5</v>
      </c>
      <c r="D190" s="124">
        <f t="shared" si="14"/>
        <v>0.99995536989344935</v>
      </c>
      <c r="E190" s="112"/>
      <c r="H190">
        <f t="shared" si="15"/>
        <v>0</v>
      </c>
    </row>
    <row r="191" spans="1:14">
      <c r="A191" s="121" t="s">
        <v>189</v>
      </c>
      <c r="B191" s="125">
        <v>4.2489999999999997</v>
      </c>
      <c r="C191" s="123">
        <f t="shared" si="13"/>
        <v>3.2985444900340794E-5</v>
      </c>
      <c r="D191" s="124">
        <f t="shared" si="14"/>
        <v>0.99998835533834973</v>
      </c>
      <c r="E191" s="112"/>
      <c r="H191">
        <f t="shared" si="15"/>
        <v>0</v>
      </c>
    </row>
    <row r="192" spans="1:14">
      <c r="A192" s="121" t="s">
        <v>190</v>
      </c>
      <c r="B192" s="125">
        <v>1.5</v>
      </c>
      <c r="C192" s="123">
        <f t="shared" si="13"/>
        <v>1.1644661649920261E-5</v>
      </c>
      <c r="D192" s="124">
        <f t="shared" si="14"/>
        <v>0.99999999999999967</v>
      </c>
      <c r="E192" s="112"/>
      <c r="H192">
        <f t="shared" si="15"/>
        <v>0</v>
      </c>
    </row>
    <row r="193" spans="1:5">
      <c r="A193" s="144" t="s">
        <v>191</v>
      </c>
      <c r="B193" s="145">
        <v>0</v>
      </c>
      <c r="C193" s="146">
        <f t="shared" si="13"/>
        <v>0</v>
      </c>
      <c r="D193" s="147">
        <f t="shared" ref="D193:D219" si="16">D192+C193</f>
        <v>0.99999999999999967</v>
      </c>
      <c r="E193" s="142" t="s">
        <v>192</v>
      </c>
    </row>
    <row r="194" spans="1:5" ht="22.5">
      <c r="A194" s="144" t="s">
        <v>193</v>
      </c>
      <c r="B194" s="145">
        <v>0</v>
      </c>
      <c r="C194" s="146">
        <f t="shared" si="13"/>
        <v>0</v>
      </c>
      <c r="D194" s="147">
        <f t="shared" si="16"/>
        <v>0.99999999999999967</v>
      </c>
      <c r="E194" s="142" t="s">
        <v>192</v>
      </c>
    </row>
    <row r="195" spans="1:5" ht="22.5">
      <c r="A195" s="144" t="s">
        <v>194</v>
      </c>
      <c r="B195" s="145">
        <v>0</v>
      </c>
      <c r="C195" s="146">
        <f t="shared" si="13"/>
        <v>0</v>
      </c>
      <c r="D195" s="147">
        <f t="shared" si="16"/>
        <v>0.99999999999999967</v>
      </c>
      <c r="E195" s="142" t="s">
        <v>192</v>
      </c>
    </row>
    <row r="196" spans="1:5">
      <c r="A196" s="144" t="s">
        <v>195</v>
      </c>
      <c r="B196" s="145">
        <v>0</v>
      </c>
      <c r="C196" s="146">
        <f t="shared" si="13"/>
        <v>0</v>
      </c>
      <c r="D196" s="147">
        <f t="shared" si="16"/>
        <v>0.99999999999999967</v>
      </c>
      <c r="E196" s="142" t="s">
        <v>192</v>
      </c>
    </row>
    <row r="197" spans="1:5" ht="22.5">
      <c r="A197" s="144" t="s">
        <v>196</v>
      </c>
      <c r="B197" s="145">
        <v>0</v>
      </c>
      <c r="C197" s="146">
        <f t="shared" si="13"/>
        <v>0</v>
      </c>
      <c r="D197" s="147">
        <f t="shared" si="16"/>
        <v>0.99999999999999967</v>
      </c>
      <c r="E197" s="142" t="s">
        <v>192</v>
      </c>
    </row>
    <row r="198" spans="1:5" ht="22.5">
      <c r="A198" s="144" t="s">
        <v>197</v>
      </c>
      <c r="B198" s="145">
        <v>0</v>
      </c>
      <c r="C198" s="146">
        <f t="shared" si="13"/>
        <v>0</v>
      </c>
      <c r="D198" s="147">
        <f t="shared" si="16"/>
        <v>0.99999999999999967</v>
      </c>
      <c r="E198" s="142" t="s">
        <v>192</v>
      </c>
    </row>
    <row r="199" spans="1:5" ht="22.5">
      <c r="A199" s="144" t="s">
        <v>198</v>
      </c>
      <c r="B199" s="145">
        <v>0</v>
      </c>
      <c r="C199" s="146">
        <f t="shared" si="13"/>
        <v>0</v>
      </c>
      <c r="D199" s="147">
        <f t="shared" si="16"/>
        <v>0.99999999999999967</v>
      </c>
      <c r="E199" s="142" t="s">
        <v>192</v>
      </c>
    </row>
    <row r="200" spans="1:5" ht="22.5">
      <c r="A200" s="144" t="s">
        <v>199</v>
      </c>
      <c r="B200" s="145">
        <v>0</v>
      </c>
      <c r="C200" s="146">
        <f t="shared" si="13"/>
        <v>0</v>
      </c>
      <c r="D200" s="147">
        <f t="shared" si="16"/>
        <v>0.99999999999999967</v>
      </c>
      <c r="E200" s="142" t="s">
        <v>192</v>
      </c>
    </row>
    <row r="201" spans="1:5" ht="22.5">
      <c r="A201" s="144" t="s">
        <v>200</v>
      </c>
      <c r="B201" s="145">
        <v>0</v>
      </c>
      <c r="C201" s="146">
        <f t="shared" si="13"/>
        <v>0</v>
      </c>
      <c r="D201" s="147">
        <f t="shared" si="16"/>
        <v>0.99999999999999967</v>
      </c>
      <c r="E201" s="142" t="s">
        <v>192</v>
      </c>
    </row>
    <row r="202" spans="1:5" ht="22.5">
      <c r="A202" s="144" t="s">
        <v>201</v>
      </c>
      <c r="B202" s="145">
        <v>0</v>
      </c>
      <c r="C202" s="146">
        <f t="shared" si="13"/>
        <v>0</v>
      </c>
      <c r="D202" s="147">
        <f t="shared" si="16"/>
        <v>0.99999999999999967</v>
      </c>
      <c r="E202" s="142" t="s">
        <v>192</v>
      </c>
    </row>
    <row r="203" spans="1:5">
      <c r="A203" s="144" t="s">
        <v>202</v>
      </c>
      <c r="B203" s="145">
        <v>0</v>
      </c>
      <c r="C203" s="146">
        <f t="shared" si="13"/>
        <v>0</v>
      </c>
      <c r="D203" s="147">
        <f t="shared" si="16"/>
        <v>0.99999999999999967</v>
      </c>
      <c r="E203" s="142" t="s">
        <v>192</v>
      </c>
    </row>
    <row r="204" spans="1:5" ht="22.5">
      <c r="A204" s="144" t="s">
        <v>203</v>
      </c>
      <c r="B204" s="145">
        <v>0</v>
      </c>
      <c r="C204" s="146">
        <f t="shared" si="13"/>
        <v>0</v>
      </c>
      <c r="D204" s="147">
        <f t="shared" si="16"/>
        <v>0.99999999999999967</v>
      </c>
      <c r="E204" s="142" t="s">
        <v>192</v>
      </c>
    </row>
    <row r="205" spans="1:5" ht="22.5">
      <c r="A205" s="144" t="s">
        <v>204</v>
      </c>
      <c r="B205" s="145">
        <v>0</v>
      </c>
      <c r="C205" s="146">
        <f t="shared" si="13"/>
        <v>0</v>
      </c>
      <c r="D205" s="147">
        <f t="shared" si="16"/>
        <v>0.99999999999999967</v>
      </c>
      <c r="E205" s="142" t="s">
        <v>192</v>
      </c>
    </row>
    <row r="206" spans="1:5" ht="22.5">
      <c r="A206" s="144" t="s">
        <v>205</v>
      </c>
      <c r="B206" s="145">
        <v>0</v>
      </c>
      <c r="C206" s="146">
        <f t="shared" si="13"/>
        <v>0</v>
      </c>
      <c r="D206" s="147">
        <f t="shared" si="16"/>
        <v>0.99999999999999967</v>
      </c>
      <c r="E206" s="142" t="s">
        <v>192</v>
      </c>
    </row>
    <row r="207" spans="1:5" ht="22.5">
      <c r="A207" s="144" t="s">
        <v>206</v>
      </c>
      <c r="B207" s="145">
        <v>0</v>
      </c>
      <c r="C207" s="146">
        <f t="shared" si="13"/>
        <v>0</v>
      </c>
      <c r="D207" s="147">
        <f t="shared" si="16"/>
        <v>0.99999999999999967</v>
      </c>
      <c r="E207" s="142" t="s">
        <v>192</v>
      </c>
    </row>
    <row r="208" spans="1:5">
      <c r="A208" s="144" t="s">
        <v>207</v>
      </c>
      <c r="B208" s="145">
        <v>0</v>
      </c>
      <c r="C208" s="146">
        <f t="shared" si="13"/>
        <v>0</v>
      </c>
      <c r="D208" s="147">
        <f t="shared" si="16"/>
        <v>0.99999999999999967</v>
      </c>
      <c r="E208" s="142" t="s">
        <v>192</v>
      </c>
    </row>
    <row r="209" spans="1:8">
      <c r="A209" s="144" t="s">
        <v>208</v>
      </c>
      <c r="B209" s="145">
        <v>0</v>
      </c>
      <c r="C209" s="146">
        <f t="shared" si="13"/>
        <v>0</v>
      </c>
      <c r="D209" s="147">
        <f t="shared" si="16"/>
        <v>0.99999999999999967</v>
      </c>
      <c r="E209" s="142" t="s">
        <v>192</v>
      </c>
    </row>
    <row r="210" spans="1:8">
      <c r="A210" s="144" t="s">
        <v>209</v>
      </c>
      <c r="B210" s="145">
        <v>0</v>
      </c>
      <c r="C210" s="146">
        <f t="shared" si="13"/>
        <v>0</v>
      </c>
      <c r="D210" s="147">
        <f t="shared" si="16"/>
        <v>0.99999999999999967</v>
      </c>
      <c r="E210" s="142" t="s">
        <v>192</v>
      </c>
    </row>
    <row r="211" spans="1:8">
      <c r="A211" s="144" t="s">
        <v>210</v>
      </c>
      <c r="B211" s="145">
        <v>0</v>
      </c>
      <c r="C211" s="146">
        <f t="shared" si="13"/>
        <v>0</v>
      </c>
      <c r="D211" s="147">
        <f t="shared" si="16"/>
        <v>0.99999999999999967</v>
      </c>
      <c r="E211" s="142" t="s">
        <v>192</v>
      </c>
    </row>
    <row r="212" spans="1:8">
      <c r="A212" s="144" t="s">
        <v>211</v>
      </c>
      <c r="B212" s="145">
        <v>0</v>
      </c>
      <c r="C212" s="146">
        <f t="shared" si="13"/>
        <v>0</v>
      </c>
      <c r="D212" s="147">
        <f t="shared" si="16"/>
        <v>0.99999999999999967</v>
      </c>
      <c r="E212" s="142" t="s">
        <v>192</v>
      </c>
    </row>
    <row r="213" spans="1:8">
      <c r="A213" s="144" t="s">
        <v>212</v>
      </c>
      <c r="B213" s="145">
        <v>0</v>
      </c>
      <c r="C213" s="146">
        <f t="shared" si="13"/>
        <v>0</v>
      </c>
      <c r="D213" s="147">
        <f t="shared" si="16"/>
        <v>0.99999999999999967</v>
      </c>
      <c r="E213" s="142" t="s">
        <v>192</v>
      </c>
    </row>
    <row r="214" spans="1:8">
      <c r="A214" s="144" t="s">
        <v>213</v>
      </c>
      <c r="B214" s="145">
        <v>0</v>
      </c>
      <c r="C214" s="146">
        <f t="shared" si="13"/>
        <v>0</v>
      </c>
      <c r="D214" s="147">
        <f t="shared" si="16"/>
        <v>0.99999999999999967</v>
      </c>
      <c r="E214" s="142" t="s">
        <v>192</v>
      </c>
    </row>
    <row r="215" spans="1:8">
      <c r="A215" s="144" t="s">
        <v>214</v>
      </c>
      <c r="B215" s="145">
        <v>0</v>
      </c>
      <c r="C215" s="146">
        <f t="shared" si="13"/>
        <v>0</v>
      </c>
      <c r="D215" s="147">
        <f t="shared" si="16"/>
        <v>0.99999999999999967</v>
      </c>
      <c r="E215" s="142" t="s">
        <v>192</v>
      </c>
    </row>
    <row r="216" spans="1:8">
      <c r="A216" s="144" t="s">
        <v>215</v>
      </c>
      <c r="B216" s="145">
        <v>0</v>
      </c>
      <c r="C216" s="146">
        <f t="shared" si="13"/>
        <v>0</v>
      </c>
      <c r="D216" s="147">
        <f t="shared" si="16"/>
        <v>0.99999999999999967</v>
      </c>
      <c r="E216" s="142" t="s">
        <v>192</v>
      </c>
    </row>
    <row r="217" spans="1:8">
      <c r="A217" s="144" t="s">
        <v>216</v>
      </c>
      <c r="B217" s="145">
        <v>0</v>
      </c>
      <c r="C217" s="146">
        <f t="shared" si="13"/>
        <v>0</v>
      </c>
      <c r="D217" s="147">
        <f t="shared" si="16"/>
        <v>0.99999999999999967</v>
      </c>
      <c r="E217" s="142" t="s">
        <v>192</v>
      </c>
    </row>
    <row r="218" spans="1:8">
      <c r="A218" s="144" t="s">
        <v>217</v>
      </c>
      <c r="B218" s="145">
        <v>0</v>
      </c>
      <c r="C218" s="146">
        <f t="shared" si="13"/>
        <v>0</v>
      </c>
      <c r="D218" s="147">
        <f t="shared" si="16"/>
        <v>0.99999999999999967</v>
      </c>
      <c r="E218" s="142" t="s">
        <v>192</v>
      </c>
    </row>
    <row r="219" spans="1:8">
      <c r="A219" s="144" t="s">
        <v>218</v>
      </c>
      <c r="B219" s="145">
        <v>0</v>
      </c>
      <c r="C219" s="146">
        <f t="shared" si="13"/>
        <v>0</v>
      </c>
      <c r="D219" s="147">
        <f t="shared" si="16"/>
        <v>0.99999999999999967</v>
      </c>
      <c r="E219" s="142" t="s">
        <v>192</v>
      </c>
    </row>
    <row r="220" spans="1:8">
      <c r="A220" s="3"/>
      <c r="B220" s="126"/>
      <c r="D220" s="59"/>
      <c r="E220" s="112"/>
      <c r="H220">
        <f t="shared" si="15"/>
        <v>0</v>
      </c>
    </row>
    <row r="221" spans="1:8">
      <c r="A221" s="99" t="s">
        <v>219</v>
      </c>
      <c r="B221" s="100">
        <f>SUM(B222:B248)</f>
        <v>3821.8199999999997</v>
      </c>
      <c r="C221" s="101"/>
      <c r="D221" s="102"/>
      <c r="E221" s="112"/>
      <c r="H221">
        <f t="shared" si="15"/>
        <v>0</v>
      </c>
    </row>
    <row r="222" spans="1:8">
      <c r="A222" s="104" t="s">
        <v>220</v>
      </c>
      <c r="B222" s="105">
        <v>749.93</v>
      </c>
      <c r="C222" s="106">
        <f t="shared" ref="C222:C249" si="17">B222/$B$221</f>
        <v>0.19622326535524959</v>
      </c>
      <c r="D222" s="107">
        <f>C222</f>
        <v>0.19622326535524959</v>
      </c>
      <c r="E222" s="112"/>
      <c r="H222">
        <f t="shared" si="15"/>
        <v>0</v>
      </c>
    </row>
    <row r="223" spans="1:8">
      <c r="A223" s="108" t="s">
        <v>221</v>
      </c>
      <c r="B223" s="109">
        <v>540</v>
      </c>
      <c r="C223" s="110">
        <f t="shared" si="17"/>
        <v>0.1412939384900388</v>
      </c>
      <c r="D223" s="111">
        <f t="shared" ref="D223:D249" si="18">D222+C223</f>
        <v>0.33751720384528838</v>
      </c>
      <c r="E223" s="112"/>
      <c r="H223">
        <f t="shared" si="15"/>
        <v>0</v>
      </c>
    </row>
    <row r="224" spans="1:8">
      <c r="A224" s="108" t="s">
        <v>222</v>
      </c>
      <c r="B224" s="109">
        <v>424</v>
      </c>
      <c r="C224" s="110">
        <f t="shared" si="17"/>
        <v>0.11094190725884527</v>
      </c>
      <c r="D224" s="111">
        <f t="shared" si="18"/>
        <v>0.44845911110413367</v>
      </c>
      <c r="E224" s="112"/>
      <c r="H224">
        <f t="shared" si="15"/>
        <v>0</v>
      </c>
    </row>
    <row r="225" spans="1:8">
      <c r="A225" s="108" t="s">
        <v>223</v>
      </c>
      <c r="B225" s="109">
        <v>292.5</v>
      </c>
      <c r="C225" s="110">
        <f t="shared" si="17"/>
        <v>7.6534216682104347E-2</v>
      </c>
      <c r="D225" s="111">
        <f t="shared" si="18"/>
        <v>0.52499332778623797</v>
      </c>
      <c r="E225" s="112"/>
      <c r="H225">
        <f t="shared" si="15"/>
        <v>0</v>
      </c>
    </row>
    <row r="226" spans="1:8" ht="22.5">
      <c r="A226" s="108" t="s">
        <v>224</v>
      </c>
      <c r="B226" s="109">
        <v>245.7</v>
      </c>
      <c r="C226" s="110">
        <f t="shared" si="17"/>
        <v>6.4288742012967651E-2</v>
      </c>
      <c r="D226" s="111">
        <f t="shared" si="18"/>
        <v>0.58928206979920561</v>
      </c>
      <c r="E226" s="112"/>
      <c r="H226">
        <f t="shared" si="15"/>
        <v>0</v>
      </c>
    </row>
    <row r="227" spans="1:8">
      <c r="A227" s="108" t="s">
        <v>225</v>
      </c>
      <c r="B227" s="132">
        <v>218.7</v>
      </c>
      <c r="C227" s="110">
        <f t="shared" si="17"/>
        <v>5.7224045088465708E-2</v>
      </c>
      <c r="D227" s="111">
        <f t="shared" si="18"/>
        <v>0.64650611488767129</v>
      </c>
      <c r="E227" s="112"/>
      <c r="H227">
        <f t="shared" si="15"/>
        <v>0</v>
      </c>
    </row>
    <row r="228" spans="1:8" ht="22.5">
      <c r="A228" s="108" t="s">
        <v>226</v>
      </c>
      <c r="B228" s="132">
        <v>200</v>
      </c>
      <c r="C228" s="110">
        <f t="shared" si="17"/>
        <v>5.2331088329643997E-2</v>
      </c>
      <c r="D228" s="111">
        <f t="shared" si="18"/>
        <v>0.69883720321731524</v>
      </c>
      <c r="E228" s="112"/>
      <c r="H228">
        <f t="shared" si="15"/>
        <v>0</v>
      </c>
    </row>
    <row r="229" spans="1:8" ht="22.5">
      <c r="A229" s="113" t="s">
        <v>227</v>
      </c>
      <c r="B229" s="148">
        <v>192.6</v>
      </c>
      <c r="C229" s="115">
        <f t="shared" si="17"/>
        <v>5.0394838061447164E-2</v>
      </c>
      <c r="D229" s="116">
        <f t="shared" si="18"/>
        <v>0.74923204127876242</v>
      </c>
      <c r="E229" s="112"/>
      <c r="H229">
        <f t="shared" si="15"/>
        <v>0</v>
      </c>
    </row>
    <row r="230" spans="1:8">
      <c r="A230" s="117" t="s">
        <v>228</v>
      </c>
      <c r="B230" s="149">
        <v>168</v>
      </c>
      <c r="C230" s="119">
        <f t="shared" si="17"/>
        <v>4.3958114196900953E-2</v>
      </c>
      <c r="D230" s="120">
        <f t="shared" si="18"/>
        <v>0.79319015547566341</v>
      </c>
      <c r="E230" s="112"/>
      <c r="H230">
        <f t="shared" si="15"/>
        <v>0</v>
      </c>
    </row>
    <row r="231" spans="1:8">
      <c r="A231" s="150" t="s">
        <v>229</v>
      </c>
      <c r="B231" s="151">
        <v>155.69999999999999</v>
      </c>
      <c r="C231" s="152">
        <f t="shared" si="17"/>
        <v>4.0739752264627845E-2</v>
      </c>
      <c r="D231" s="153">
        <f t="shared" si="18"/>
        <v>0.8339299077402913</v>
      </c>
      <c r="E231" s="112"/>
      <c r="H231">
        <f t="shared" si="15"/>
        <v>0</v>
      </c>
    </row>
    <row r="232" spans="1:8" ht="22.5">
      <c r="A232" s="154" t="s">
        <v>230</v>
      </c>
      <c r="B232" s="155">
        <v>122</v>
      </c>
      <c r="C232" s="156">
        <f t="shared" si="17"/>
        <v>3.1921963881082836E-2</v>
      </c>
      <c r="D232" s="157">
        <f t="shared" si="18"/>
        <v>0.86585187162137411</v>
      </c>
      <c r="E232" s="112"/>
      <c r="H232">
        <f t="shared" si="15"/>
        <v>0</v>
      </c>
    </row>
    <row r="233" spans="1:8" ht="22.5">
      <c r="A233" s="150" t="s">
        <v>231</v>
      </c>
      <c r="B233" s="151">
        <v>71.25</v>
      </c>
      <c r="C233" s="152">
        <f t="shared" si="17"/>
        <v>1.8642950217435672E-2</v>
      </c>
      <c r="D233" s="153">
        <f t="shared" si="18"/>
        <v>0.88449482183880979</v>
      </c>
      <c r="E233" s="112"/>
      <c r="H233">
        <f t="shared" si="15"/>
        <v>0</v>
      </c>
    </row>
    <row r="234" spans="1:8">
      <c r="A234" s="154" t="s">
        <v>232</v>
      </c>
      <c r="B234" s="155">
        <v>61.2</v>
      </c>
      <c r="C234" s="156">
        <f t="shared" si="17"/>
        <v>1.6013313028871063E-2</v>
      </c>
      <c r="D234" s="157">
        <f t="shared" si="18"/>
        <v>0.90050813486768089</v>
      </c>
      <c r="E234" s="112"/>
      <c r="H234">
        <f t="shared" si="15"/>
        <v>0</v>
      </c>
    </row>
    <row r="235" spans="1:8" ht="22.5">
      <c r="A235" s="154" t="s">
        <v>233</v>
      </c>
      <c r="B235" s="155">
        <v>51</v>
      </c>
      <c r="C235" s="156">
        <f t="shared" si="17"/>
        <v>1.3344427524059219E-2</v>
      </c>
      <c r="D235" s="157">
        <f t="shared" si="18"/>
        <v>0.91385256239174006</v>
      </c>
      <c r="E235" s="112"/>
      <c r="H235">
        <f t="shared" si="15"/>
        <v>0</v>
      </c>
    </row>
    <row r="236" spans="1:8">
      <c r="A236" s="150" t="s">
        <v>234</v>
      </c>
      <c r="B236" s="151">
        <v>33.11</v>
      </c>
      <c r="C236" s="152">
        <f t="shared" si="17"/>
        <v>8.6634116729725642E-3</v>
      </c>
      <c r="D236" s="153">
        <f t="shared" si="18"/>
        <v>0.92251597406471264</v>
      </c>
      <c r="E236" s="112"/>
      <c r="H236">
        <f t="shared" si="15"/>
        <v>0</v>
      </c>
    </row>
    <row r="237" spans="1:8">
      <c r="A237" s="150" t="s">
        <v>235</v>
      </c>
      <c r="B237" s="151">
        <v>32.5</v>
      </c>
      <c r="C237" s="152">
        <f t="shared" si="17"/>
        <v>8.5038018535671493E-3</v>
      </c>
      <c r="D237" s="153">
        <f t="shared" si="18"/>
        <v>0.93101977591827978</v>
      </c>
      <c r="E237" s="112"/>
      <c r="H237">
        <f t="shared" si="15"/>
        <v>0</v>
      </c>
    </row>
    <row r="238" spans="1:8">
      <c r="A238" s="150" t="s">
        <v>236</v>
      </c>
      <c r="B238" s="151">
        <v>32.5</v>
      </c>
      <c r="C238" s="152">
        <f t="shared" si="17"/>
        <v>8.5038018535671493E-3</v>
      </c>
      <c r="D238" s="153">
        <f t="shared" si="18"/>
        <v>0.93952357777184692</v>
      </c>
      <c r="E238" s="112"/>
      <c r="H238">
        <f t="shared" si="15"/>
        <v>0</v>
      </c>
    </row>
    <row r="239" spans="1:8">
      <c r="A239" s="150" t="s">
        <v>237</v>
      </c>
      <c r="B239" s="151">
        <v>30.9</v>
      </c>
      <c r="C239" s="152">
        <f t="shared" si="17"/>
        <v>8.0851531469299971E-3</v>
      </c>
      <c r="D239" s="153">
        <f t="shared" si="18"/>
        <v>0.94760873091877695</v>
      </c>
      <c r="E239" s="112"/>
      <c r="H239">
        <f t="shared" si="15"/>
        <v>0</v>
      </c>
    </row>
    <row r="240" spans="1:8">
      <c r="A240" s="150" t="s">
        <v>238</v>
      </c>
      <c r="B240" s="151">
        <v>30.53</v>
      </c>
      <c r="C240" s="152">
        <f t="shared" si="17"/>
        <v>7.9883406335201565E-3</v>
      </c>
      <c r="D240" s="153">
        <f t="shared" si="18"/>
        <v>0.95559707155229712</v>
      </c>
      <c r="E240" s="112"/>
      <c r="H240">
        <f t="shared" si="15"/>
        <v>0</v>
      </c>
    </row>
    <row r="241" spans="1:8">
      <c r="A241" s="150" t="s">
        <v>239</v>
      </c>
      <c r="B241" s="151">
        <v>30</v>
      </c>
      <c r="C241" s="152">
        <f t="shared" si="17"/>
        <v>7.8496632494465986E-3</v>
      </c>
      <c r="D241" s="153">
        <f t="shared" si="18"/>
        <v>0.9634467348017437</v>
      </c>
      <c r="E241" s="112"/>
      <c r="H241">
        <f t="shared" si="15"/>
        <v>0</v>
      </c>
    </row>
    <row r="242" spans="1:8">
      <c r="A242" s="150" t="s">
        <v>240</v>
      </c>
      <c r="B242" s="151">
        <v>28</v>
      </c>
      <c r="C242" s="152">
        <f t="shared" si="17"/>
        <v>7.3263523661501592E-3</v>
      </c>
      <c r="D242" s="153">
        <f t="shared" si="18"/>
        <v>0.9707730871678939</v>
      </c>
      <c r="E242" s="112"/>
      <c r="H242">
        <f t="shared" si="15"/>
        <v>0</v>
      </c>
    </row>
    <row r="243" spans="1:8">
      <c r="A243" s="154" t="s">
        <v>241</v>
      </c>
      <c r="B243" s="155">
        <v>27.3</v>
      </c>
      <c r="C243" s="156">
        <f t="shared" si="17"/>
        <v>7.1431935569964055E-3</v>
      </c>
      <c r="D243" s="157">
        <f t="shared" si="18"/>
        <v>0.97791628072489034</v>
      </c>
      <c r="E243" s="112"/>
      <c r="H243">
        <f t="shared" si="15"/>
        <v>0</v>
      </c>
    </row>
    <row r="244" spans="1:8">
      <c r="A244" s="150" t="s">
        <v>242</v>
      </c>
      <c r="B244" s="151">
        <v>24.4</v>
      </c>
      <c r="C244" s="152">
        <f t="shared" si="17"/>
        <v>6.3843927762165667E-3</v>
      </c>
      <c r="D244" s="153">
        <f t="shared" si="18"/>
        <v>0.98430067350110695</v>
      </c>
      <c r="E244" s="112"/>
      <c r="H244">
        <f t="shared" si="15"/>
        <v>0</v>
      </c>
    </row>
    <row r="245" spans="1:8" ht="22.5">
      <c r="A245" s="154" t="s">
        <v>243</v>
      </c>
      <c r="B245" s="155">
        <v>22.2</v>
      </c>
      <c r="C245" s="156">
        <f t="shared" si="17"/>
        <v>5.8087508045904833E-3</v>
      </c>
      <c r="D245" s="157">
        <f t="shared" si="18"/>
        <v>0.99010942430569748</v>
      </c>
      <c r="E245" s="112"/>
      <c r="H245">
        <f t="shared" si="15"/>
        <v>0</v>
      </c>
    </row>
    <row r="246" spans="1:8">
      <c r="A246" s="150" t="s">
        <v>244</v>
      </c>
      <c r="B246" s="151">
        <v>15</v>
      </c>
      <c r="C246" s="152">
        <f t="shared" si="17"/>
        <v>3.9248316247232993E-3</v>
      </c>
      <c r="D246" s="153">
        <f t="shared" si="18"/>
        <v>0.99403425593042083</v>
      </c>
      <c r="E246" s="112"/>
      <c r="H246">
        <f t="shared" si="15"/>
        <v>0</v>
      </c>
    </row>
    <row r="247" spans="1:8">
      <c r="A247" s="150" t="s">
        <v>245</v>
      </c>
      <c r="B247" s="151">
        <v>12</v>
      </c>
      <c r="C247" s="152">
        <f t="shared" si="17"/>
        <v>3.1398652997786398E-3</v>
      </c>
      <c r="D247" s="153">
        <f t="shared" si="18"/>
        <v>0.99717412123019944</v>
      </c>
      <c r="E247" s="112"/>
      <c r="H247">
        <f t="shared" si="15"/>
        <v>0</v>
      </c>
    </row>
    <row r="248" spans="1:8">
      <c r="A248" s="154" t="s">
        <v>246</v>
      </c>
      <c r="B248" s="155">
        <v>10.8</v>
      </c>
      <c r="C248" s="156">
        <f t="shared" si="17"/>
        <v>2.8258787698007761E-3</v>
      </c>
      <c r="D248" s="157">
        <f t="shared" si="18"/>
        <v>1.0000000000000002</v>
      </c>
      <c r="E248" s="112"/>
      <c r="H248">
        <f t="shared" si="15"/>
        <v>0</v>
      </c>
    </row>
    <row r="249" spans="1:8" ht="22.5">
      <c r="A249" s="150" t="s">
        <v>247</v>
      </c>
      <c r="B249" s="151">
        <v>0</v>
      </c>
      <c r="C249" s="152">
        <f t="shared" si="17"/>
        <v>0</v>
      </c>
      <c r="D249" s="153">
        <f t="shared" si="18"/>
        <v>1.0000000000000002</v>
      </c>
      <c r="E249" s="142" t="s">
        <v>248</v>
      </c>
    </row>
    <row r="250" spans="1:8" ht="22.5">
      <c r="A250" s="150" t="s">
        <v>249</v>
      </c>
      <c r="B250" s="151">
        <v>0</v>
      </c>
      <c r="C250" s="152">
        <f t="shared" ref="C250:C265" si="19">B250/$B$221</f>
        <v>0</v>
      </c>
      <c r="D250" s="153">
        <f t="shared" ref="D250:D265" si="20">D249+C250</f>
        <v>1.0000000000000002</v>
      </c>
      <c r="E250" s="142" t="s">
        <v>248</v>
      </c>
    </row>
    <row r="251" spans="1:8">
      <c r="A251" s="150" t="s">
        <v>250</v>
      </c>
      <c r="B251" s="151">
        <v>0</v>
      </c>
      <c r="C251" s="152">
        <f t="shared" si="19"/>
        <v>0</v>
      </c>
      <c r="D251" s="153">
        <f t="shared" si="20"/>
        <v>1.0000000000000002</v>
      </c>
      <c r="E251" s="142" t="s">
        <v>248</v>
      </c>
    </row>
    <row r="252" spans="1:8">
      <c r="A252" s="150" t="s">
        <v>251</v>
      </c>
      <c r="B252" s="151">
        <v>0</v>
      </c>
      <c r="C252" s="152">
        <f t="shared" si="19"/>
        <v>0</v>
      </c>
      <c r="D252" s="153">
        <f t="shared" si="20"/>
        <v>1.0000000000000002</v>
      </c>
      <c r="E252" s="142" t="s">
        <v>248</v>
      </c>
    </row>
    <row r="253" spans="1:8">
      <c r="A253" s="150" t="s">
        <v>252</v>
      </c>
      <c r="B253" s="151">
        <v>0</v>
      </c>
      <c r="C253" s="152">
        <f t="shared" si="19"/>
        <v>0</v>
      </c>
      <c r="D253" s="153">
        <f t="shared" si="20"/>
        <v>1.0000000000000002</v>
      </c>
      <c r="E253" s="142" t="s">
        <v>248</v>
      </c>
    </row>
    <row r="254" spans="1:8">
      <c r="A254" s="150" t="s">
        <v>253</v>
      </c>
      <c r="B254" s="151">
        <v>0</v>
      </c>
      <c r="C254" s="152">
        <f t="shared" si="19"/>
        <v>0</v>
      </c>
      <c r="D254" s="153">
        <f t="shared" si="20"/>
        <v>1.0000000000000002</v>
      </c>
      <c r="E254" s="142" t="s">
        <v>248</v>
      </c>
    </row>
    <row r="255" spans="1:8">
      <c r="A255" s="150" t="s">
        <v>254</v>
      </c>
      <c r="B255" s="151">
        <v>0</v>
      </c>
      <c r="C255" s="152">
        <f t="shared" si="19"/>
        <v>0</v>
      </c>
      <c r="D255" s="153">
        <f t="shared" si="20"/>
        <v>1.0000000000000002</v>
      </c>
      <c r="E255" s="142" t="s">
        <v>248</v>
      </c>
    </row>
    <row r="256" spans="1:8">
      <c r="A256" s="150" t="s">
        <v>255</v>
      </c>
      <c r="B256" s="151">
        <v>0</v>
      </c>
      <c r="C256" s="152">
        <f t="shared" si="19"/>
        <v>0</v>
      </c>
      <c r="D256" s="153">
        <f t="shared" si="20"/>
        <v>1.0000000000000002</v>
      </c>
      <c r="E256" s="142" t="s">
        <v>248</v>
      </c>
    </row>
    <row r="257" spans="1:8" ht="22.5">
      <c r="A257" s="150" t="s">
        <v>256</v>
      </c>
      <c r="B257" s="151">
        <v>0</v>
      </c>
      <c r="C257" s="152">
        <f t="shared" si="19"/>
        <v>0</v>
      </c>
      <c r="D257" s="153">
        <f t="shared" si="20"/>
        <v>1.0000000000000002</v>
      </c>
      <c r="E257" s="142" t="s">
        <v>248</v>
      </c>
    </row>
    <row r="258" spans="1:8" ht="22.5">
      <c r="A258" s="150" t="s">
        <v>257</v>
      </c>
      <c r="B258" s="151">
        <v>0</v>
      </c>
      <c r="C258" s="152">
        <f t="shared" si="19"/>
        <v>0</v>
      </c>
      <c r="D258" s="153">
        <f t="shared" si="20"/>
        <v>1.0000000000000002</v>
      </c>
      <c r="E258" s="142" t="s">
        <v>248</v>
      </c>
    </row>
    <row r="259" spans="1:8">
      <c r="A259" s="150" t="s">
        <v>258</v>
      </c>
      <c r="B259" s="151">
        <v>0</v>
      </c>
      <c r="C259" s="152">
        <f t="shared" si="19"/>
        <v>0</v>
      </c>
      <c r="D259" s="153">
        <f t="shared" si="20"/>
        <v>1.0000000000000002</v>
      </c>
      <c r="E259" s="142" t="s">
        <v>248</v>
      </c>
    </row>
    <row r="260" spans="1:8">
      <c r="A260" s="150" t="s">
        <v>259</v>
      </c>
      <c r="B260" s="151">
        <v>0</v>
      </c>
      <c r="C260" s="152">
        <f t="shared" si="19"/>
        <v>0</v>
      </c>
      <c r="D260" s="153">
        <f t="shared" si="20"/>
        <v>1.0000000000000002</v>
      </c>
      <c r="E260" s="142" t="s">
        <v>248</v>
      </c>
    </row>
    <row r="261" spans="1:8" ht="22.5">
      <c r="A261" s="150" t="s">
        <v>260</v>
      </c>
      <c r="B261" s="151">
        <v>0</v>
      </c>
      <c r="C261" s="152">
        <f t="shared" si="19"/>
        <v>0</v>
      </c>
      <c r="D261" s="153">
        <f t="shared" si="20"/>
        <v>1.0000000000000002</v>
      </c>
      <c r="E261" s="142" t="s">
        <v>248</v>
      </c>
    </row>
    <row r="262" spans="1:8">
      <c r="A262" s="150" t="s">
        <v>261</v>
      </c>
      <c r="B262" s="151">
        <v>0</v>
      </c>
      <c r="C262" s="152">
        <f t="shared" si="19"/>
        <v>0</v>
      </c>
      <c r="D262" s="153">
        <f t="shared" si="20"/>
        <v>1.0000000000000002</v>
      </c>
      <c r="E262" s="142" t="s">
        <v>248</v>
      </c>
    </row>
    <row r="263" spans="1:8">
      <c r="A263" s="150" t="s">
        <v>262</v>
      </c>
      <c r="B263" s="151">
        <v>0</v>
      </c>
      <c r="C263" s="152">
        <f t="shared" si="19"/>
        <v>0</v>
      </c>
      <c r="D263" s="153">
        <f t="shared" si="20"/>
        <v>1.0000000000000002</v>
      </c>
      <c r="E263" s="142" t="s">
        <v>248</v>
      </c>
    </row>
    <row r="264" spans="1:8">
      <c r="A264" s="150" t="s">
        <v>263</v>
      </c>
      <c r="B264" s="151">
        <v>0</v>
      </c>
      <c r="C264" s="152">
        <f t="shared" si="19"/>
        <v>0</v>
      </c>
      <c r="D264" s="153">
        <f t="shared" si="20"/>
        <v>1.0000000000000002</v>
      </c>
      <c r="E264" s="142" t="s">
        <v>248</v>
      </c>
    </row>
    <row r="265" spans="1:8">
      <c r="A265" s="150" t="s">
        <v>264</v>
      </c>
      <c r="B265" s="151">
        <v>0</v>
      </c>
      <c r="C265" s="152">
        <f t="shared" si="19"/>
        <v>0</v>
      </c>
      <c r="D265" s="153">
        <f t="shared" si="20"/>
        <v>1.0000000000000002</v>
      </c>
      <c r="E265" s="142" t="s">
        <v>248</v>
      </c>
    </row>
    <row r="266" spans="1:8">
      <c r="A266" s="150" t="s">
        <v>265</v>
      </c>
      <c r="B266" s="151"/>
      <c r="C266" s="152"/>
      <c r="D266" s="153"/>
      <c r="E266" s="142" t="s">
        <v>248</v>
      </c>
    </row>
    <row r="267" spans="1:8" ht="22.5">
      <c r="A267" s="150" t="s">
        <v>266</v>
      </c>
      <c r="B267" s="151"/>
      <c r="C267" s="152"/>
      <c r="D267" s="153"/>
      <c r="E267" s="142" t="s">
        <v>248</v>
      </c>
    </row>
    <row r="268" spans="1:8" ht="22.5">
      <c r="A268" s="150" t="s">
        <v>267</v>
      </c>
      <c r="B268" s="151"/>
      <c r="C268" s="152"/>
      <c r="D268" s="153"/>
      <c r="E268" s="142" t="s">
        <v>248</v>
      </c>
    </row>
    <row r="269" spans="1:8" ht="22.5">
      <c r="A269" s="150" t="s">
        <v>268</v>
      </c>
      <c r="B269" s="151"/>
      <c r="C269" s="152"/>
      <c r="D269" s="153"/>
      <c r="E269" s="142" t="s">
        <v>248</v>
      </c>
    </row>
    <row r="270" spans="1:8" ht="22.5">
      <c r="A270" s="150" t="s">
        <v>269</v>
      </c>
      <c r="B270" s="151"/>
      <c r="C270" s="152"/>
      <c r="D270" s="153"/>
      <c r="E270" s="142" t="s">
        <v>248</v>
      </c>
    </row>
    <row r="271" spans="1:8" ht="25.5">
      <c r="A271" s="158" t="s">
        <v>270</v>
      </c>
      <c r="B271" s="158"/>
      <c r="C271" s="158"/>
      <c r="D271" s="159"/>
      <c r="E271" s="160">
        <v>50</v>
      </c>
      <c r="F271" t="s">
        <v>140</v>
      </c>
      <c r="G271">
        <v>0.35</v>
      </c>
      <c r="H271">
        <f t="shared" ref="H271:H280" si="21">E271*G271</f>
        <v>17.5</v>
      </c>
    </row>
    <row r="272" spans="1:8" ht="25.5">
      <c r="A272" s="158" t="s">
        <v>271</v>
      </c>
      <c r="B272" s="158"/>
      <c r="C272" s="158"/>
      <c r="D272" s="159"/>
      <c r="E272" s="160">
        <v>50</v>
      </c>
      <c r="F272" t="s">
        <v>140</v>
      </c>
      <c r="G272">
        <v>0.35</v>
      </c>
      <c r="H272">
        <f t="shared" si="21"/>
        <v>17.5</v>
      </c>
    </row>
    <row r="273" spans="1:15" ht="12.75">
      <c r="A273" s="158" t="s">
        <v>272</v>
      </c>
      <c r="B273" s="158"/>
      <c r="C273" s="158"/>
      <c r="D273" s="159"/>
      <c r="E273" s="160">
        <v>50</v>
      </c>
      <c r="F273" t="s">
        <v>140</v>
      </c>
      <c r="G273">
        <v>0.35</v>
      </c>
      <c r="H273">
        <f t="shared" si="21"/>
        <v>17.5</v>
      </c>
    </row>
    <row r="274" spans="1:15" ht="25.5">
      <c r="A274" s="158" t="s">
        <v>273</v>
      </c>
      <c r="B274" s="158"/>
      <c r="C274" s="158"/>
      <c r="D274" s="159"/>
      <c r="E274" s="160">
        <v>50</v>
      </c>
      <c r="F274" s="161" t="s">
        <v>140</v>
      </c>
      <c r="G274">
        <v>1</v>
      </c>
      <c r="H274">
        <f t="shared" si="21"/>
        <v>50</v>
      </c>
      <c r="I274" t="s">
        <v>5</v>
      </c>
    </row>
    <row r="275" spans="1:15" ht="25.5">
      <c r="A275" s="164" t="s">
        <v>274</v>
      </c>
      <c r="B275" s="158"/>
      <c r="C275" s="158"/>
      <c r="D275" s="159"/>
      <c r="E275" s="160"/>
      <c r="F275" t="s">
        <v>140</v>
      </c>
      <c r="G275">
        <v>0.35</v>
      </c>
      <c r="H275">
        <f t="shared" si="21"/>
        <v>0</v>
      </c>
      <c r="I275" s="165" t="s">
        <v>185</v>
      </c>
      <c r="J275" s="165"/>
      <c r="K275" s="165"/>
      <c r="L275" s="165"/>
      <c r="M275" s="165"/>
      <c r="N275" s="165"/>
      <c r="O275" s="165"/>
    </row>
    <row r="276" spans="1:15" ht="25.5">
      <c r="A276" s="158" t="s">
        <v>194</v>
      </c>
      <c r="B276" s="158"/>
      <c r="C276" s="158"/>
      <c r="D276" s="159"/>
      <c r="E276" s="160">
        <v>50</v>
      </c>
      <c r="F276" t="s">
        <v>140</v>
      </c>
      <c r="G276">
        <v>0.35</v>
      </c>
      <c r="H276">
        <f t="shared" si="21"/>
        <v>17.5</v>
      </c>
    </row>
    <row r="277" spans="1:15" ht="25.5">
      <c r="A277" s="158" t="s">
        <v>193</v>
      </c>
      <c r="B277" s="158"/>
      <c r="C277" s="158"/>
      <c r="D277" s="159"/>
      <c r="E277" s="160">
        <v>50</v>
      </c>
      <c r="F277" t="s">
        <v>140</v>
      </c>
      <c r="G277">
        <v>0.35</v>
      </c>
      <c r="H277">
        <f t="shared" si="21"/>
        <v>17.5</v>
      </c>
    </row>
    <row r="278" spans="1:15" ht="25.5">
      <c r="A278" s="158" t="s">
        <v>275</v>
      </c>
      <c r="B278" s="158"/>
      <c r="C278" s="158"/>
      <c r="D278" s="159"/>
      <c r="E278" s="160">
        <v>50</v>
      </c>
      <c r="F278" t="s">
        <v>140</v>
      </c>
      <c r="G278">
        <v>0.35</v>
      </c>
      <c r="H278">
        <f t="shared" si="21"/>
        <v>17.5</v>
      </c>
    </row>
    <row r="279" spans="1:15" ht="25.5">
      <c r="A279" s="158" t="s">
        <v>276</v>
      </c>
      <c r="B279" s="158"/>
      <c r="C279" s="158"/>
      <c r="D279" s="159"/>
      <c r="E279" s="160">
        <v>50</v>
      </c>
      <c r="F279" t="s">
        <v>140</v>
      </c>
      <c r="G279">
        <v>0.28000000000000003</v>
      </c>
      <c r="H279">
        <f t="shared" si="21"/>
        <v>14.000000000000002</v>
      </c>
    </row>
    <row r="280" spans="1:15" ht="25.5">
      <c r="A280" s="158" t="s">
        <v>277</v>
      </c>
      <c r="B280" s="158"/>
      <c r="C280" s="158"/>
      <c r="D280" s="159"/>
      <c r="E280" s="160">
        <v>50</v>
      </c>
      <c r="F280" t="s">
        <v>140</v>
      </c>
      <c r="G280">
        <v>0.28000000000000003</v>
      </c>
      <c r="H280">
        <f t="shared" si="21"/>
        <v>14.000000000000002</v>
      </c>
    </row>
  </sheetData>
  <autoFilter ref="A122:D280" xr:uid="{00000000-0009-0000-0000-000000000000}"/>
  <mergeCells count="9">
    <mergeCell ref="I275:O275"/>
    <mergeCell ref="I1:O1"/>
    <mergeCell ref="I2:O2"/>
    <mergeCell ref="I153:N153"/>
    <mergeCell ref="I166:N166"/>
    <mergeCell ref="I187:N187"/>
    <mergeCell ref="I144:N144"/>
    <mergeCell ref="I148:N148"/>
    <mergeCell ref="I180:N18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workbookViewId="0">
      <pane ySplit="2" topLeftCell="A12" activePane="bottomLeft" state="frozen"/>
      <selection pane="bottomLeft" activeCell="A30" sqref="A30:A38"/>
    </sheetView>
  </sheetViews>
  <sheetFormatPr defaultColWidth="9" defaultRowHeight="11.25"/>
  <cols>
    <col min="1" max="1" width="74" customWidth="1"/>
    <col min="5" max="5" width="9.33203125" style="32"/>
    <col min="6" max="6" width="9.33203125" style="33"/>
    <col min="8" max="8" width="9.33203125" style="31"/>
  </cols>
  <sheetData>
    <row r="1" spans="1:17" s="31" customFormat="1" ht="25.5">
      <c r="A1" s="34" t="s">
        <v>0</v>
      </c>
      <c r="B1" s="34" t="s">
        <v>278</v>
      </c>
      <c r="C1" s="181" t="s">
        <v>1</v>
      </c>
      <c r="D1" s="181"/>
      <c r="E1" s="35"/>
      <c r="F1" s="36"/>
      <c r="H1" s="35"/>
      <c r="K1" s="166" t="s">
        <v>279</v>
      </c>
      <c r="L1" s="167"/>
      <c r="M1" s="167"/>
      <c r="N1" s="167"/>
      <c r="O1" s="167"/>
      <c r="P1" s="167"/>
      <c r="Q1" s="167"/>
    </row>
    <row r="2" spans="1:17" s="31" customFormat="1" ht="38.25">
      <c r="A2" s="34" t="s">
        <v>0</v>
      </c>
      <c r="B2" s="34" t="s">
        <v>278</v>
      </c>
      <c r="C2" s="34" t="s">
        <v>4</v>
      </c>
      <c r="D2" s="34" t="s">
        <v>280</v>
      </c>
      <c r="E2" s="35"/>
      <c r="F2" s="36"/>
      <c r="H2" s="35"/>
      <c r="K2" s="168" t="s">
        <v>281</v>
      </c>
      <c r="L2" s="169"/>
      <c r="M2" s="169"/>
      <c r="N2" s="169"/>
      <c r="O2" s="169"/>
      <c r="P2" s="169"/>
      <c r="Q2" s="169"/>
    </row>
    <row r="3" spans="1:17">
      <c r="A3" s="37" t="s">
        <v>7</v>
      </c>
      <c r="B3" s="38"/>
      <c r="C3" s="39"/>
      <c r="D3" s="40">
        <v>114.03100000000001</v>
      </c>
    </row>
    <row r="4" spans="1:17">
      <c r="A4" s="41" t="s">
        <v>13</v>
      </c>
      <c r="B4" s="42" t="s">
        <v>140</v>
      </c>
      <c r="C4" s="43"/>
      <c r="D4" s="44">
        <v>7.2</v>
      </c>
      <c r="E4" s="174" t="s">
        <v>282</v>
      </c>
      <c r="F4" s="175"/>
      <c r="G4" s="175"/>
      <c r="H4" s="176"/>
    </row>
    <row r="5" spans="1:17" ht="22.5">
      <c r="A5" s="45" t="s">
        <v>14</v>
      </c>
      <c r="B5" s="46" t="s">
        <v>283</v>
      </c>
      <c r="C5" s="47"/>
      <c r="D5" s="48">
        <v>11.282</v>
      </c>
      <c r="E5" s="177"/>
      <c r="F5" s="178"/>
      <c r="G5" s="178"/>
      <c r="H5" s="172"/>
    </row>
    <row r="6" spans="1:17">
      <c r="A6" s="45" t="s">
        <v>11</v>
      </c>
      <c r="B6" s="46" t="s">
        <v>283</v>
      </c>
      <c r="C6" s="47"/>
      <c r="D6" s="48">
        <v>11.164</v>
      </c>
      <c r="E6" s="177"/>
      <c r="F6" s="178"/>
      <c r="G6" s="178"/>
      <c r="H6" s="172"/>
    </row>
    <row r="7" spans="1:17" ht="22.5">
      <c r="A7" s="45" t="s">
        <v>16</v>
      </c>
      <c r="B7" s="46" t="s">
        <v>283</v>
      </c>
      <c r="C7" s="47"/>
      <c r="D7" s="48">
        <v>9.1739999999999995</v>
      </c>
      <c r="E7" s="177"/>
      <c r="F7" s="178"/>
      <c r="G7" s="178"/>
      <c r="H7" s="172"/>
    </row>
    <row r="8" spans="1:17">
      <c r="A8" s="45" t="s">
        <v>12</v>
      </c>
      <c r="B8" s="46" t="s">
        <v>140</v>
      </c>
      <c r="C8" s="47"/>
      <c r="D8" s="48">
        <v>8.4</v>
      </c>
      <c r="E8" s="177"/>
      <c r="F8" s="178"/>
      <c r="G8" s="178"/>
      <c r="H8" s="172"/>
    </row>
    <row r="9" spans="1:17">
      <c r="A9" s="45" t="s">
        <v>10</v>
      </c>
      <c r="B9" s="46" t="s">
        <v>140</v>
      </c>
      <c r="C9" s="47"/>
      <c r="D9" s="48">
        <v>8.4</v>
      </c>
      <c r="E9" s="177"/>
      <c r="F9" s="178"/>
      <c r="G9" s="178"/>
      <c r="H9" s="172"/>
    </row>
    <row r="10" spans="1:17">
      <c r="A10" s="45" t="s">
        <v>8</v>
      </c>
      <c r="B10" s="46" t="s">
        <v>283</v>
      </c>
      <c r="C10" s="47"/>
      <c r="D10" s="48">
        <v>50.011000000000003</v>
      </c>
      <c r="E10" s="177"/>
      <c r="F10" s="178"/>
      <c r="G10" s="178"/>
      <c r="H10" s="172"/>
    </row>
    <row r="11" spans="1:17">
      <c r="A11" s="49" t="s">
        <v>9</v>
      </c>
      <c r="B11" s="50" t="s">
        <v>140</v>
      </c>
      <c r="C11" s="51"/>
      <c r="D11" s="52">
        <v>8.4</v>
      </c>
      <c r="E11" s="179"/>
      <c r="F11" s="180"/>
      <c r="G11" s="180"/>
      <c r="H11" s="173"/>
    </row>
    <row r="13" spans="1:17">
      <c r="A13" s="37" t="s">
        <v>17</v>
      </c>
      <c r="B13" s="38"/>
      <c r="C13" s="39"/>
      <c r="D13" s="40">
        <v>158.102</v>
      </c>
    </row>
    <row r="14" spans="1:17" ht="22.5">
      <c r="A14" s="41" t="s">
        <v>31</v>
      </c>
      <c r="B14" s="42" t="s">
        <v>283</v>
      </c>
      <c r="C14" s="43"/>
      <c r="D14" s="44">
        <v>9.1310000000000002</v>
      </c>
      <c r="E14" s="174" t="s">
        <v>282</v>
      </c>
      <c r="F14" s="175"/>
      <c r="G14" s="175"/>
      <c r="H14" s="176"/>
    </row>
    <row r="15" spans="1:17">
      <c r="A15" s="45" t="s">
        <v>30</v>
      </c>
      <c r="B15" s="46" t="s">
        <v>140</v>
      </c>
      <c r="C15" s="47"/>
      <c r="D15" s="48">
        <v>9.9</v>
      </c>
      <c r="E15" s="177"/>
      <c r="F15" s="178"/>
      <c r="G15" s="178"/>
      <c r="H15" s="172"/>
    </row>
    <row r="16" spans="1:17">
      <c r="A16" s="45" t="s">
        <v>25</v>
      </c>
      <c r="B16" s="46" t="s">
        <v>140</v>
      </c>
      <c r="C16" s="47"/>
      <c r="D16" s="48">
        <v>9.8000000000000007</v>
      </c>
      <c r="E16" s="177"/>
      <c r="F16" s="178"/>
      <c r="G16" s="178"/>
      <c r="H16" s="172"/>
    </row>
    <row r="17" spans="1:8">
      <c r="A17" s="45" t="s">
        <v>18</v>
      </c>
      <c r="B17" s="46" t="s">
        <v>283</v>
      </c>
      <c r="C17" s="47"/>
      <c r="D17" s="48">
        <v>19.632000000000001</v>
      </c>
      <c r="E17" s="177"/>
      <c r="F17" s="178"/>
      <c r="G17" s="178"/>
      <c r="H17" s="172"/>
    </row>
    <row r="18" spans="1:8">
      <c r="A18" s="45" t="s">
        <v>28</v>
      </c>
      <c r="B18" s="46" t="s">
        <v>283</v>
      </c>
      <c r="C18" s="47"/>
      <c r="D18" s="48">
        <v>9.9719999999999995</v>
      </c>
      <c r="E18" s="177"/>
      <c r="F18" s="178"/>
      <c r="G18" s="178"/>
      <c r="H18" s="172"/>
    </row>
    <row r="19" spans="1:8">
      <c r="A19" s="45" t="s">
        <v>24</v>
      </c>
      <c r="B19" s="46" t="s">
        <v>140</v>
      </c>
      <c r="C19" s="47"/>
      <c r="D19" s="48">
        <v>9.8000000000000007</v>
      </c>
      <c r="E19" s="177"/>
      <c r="F19" s="178"/>
      <c r="G19" s="178"/>
      <c r="H19" s="172"/>
    </row>
    <row r="20" spans="1:8">
      <c r="A20" s="45" t="s">
        <v>23</v>
      </c>
      <c r="B20" s="46" t="s">
        <v>283</v>
      </c>
      <c r="C20" s="47"/>
      <c r="D20" s="48">
        <v>12.769</v>
      </c>
      <c r="E20" s="177"/>
      <c r="F20" s="178"/>
      <c r="G20" s="178"/>
      <c r="H20" s="172"/>
    </row>
    <row r="21" spans="1:8">
      <c r="A21" s="45" t="s">
        <v>19</v>
      </c>
      <c r="B21" s="46" t="s">
        <v>283</v>
      </c>
      <c r="C21" s="47"/>
      <c r="D21" s="48">
        <v>10.092000000000001</v>
      </c>
      <c r="E21" s="177"/>
      <c r="F21" s="178"/>
      <c r="G21" s="178"/>
      <c r="H21" s="172"/>
    </row>
    <row r="22" spans="1:8">
      <c r="A22" s="45" t="s">
        <v>27</v>
      </c>
      <c r="B22" s="46" t="s">
        <v>283</v>
      </c>
      <c r="C22" s="47"/>
      <c r="D22" s="48">
        <v>9.31</v>
      </c>
      <c r="E22" s="177"/>
      <c r="F22" s="178"/>
      <c r="G22" s="178"/>
      <c r="H22" s="172"/>
    </row>
    <row r="23" spans="1:8">
      <c r="A23" s="45" t="s">
        <v>26</v>
      </c>
      <c r="B23" s="46" t="s">
        <v>283</v>
      </c>
      <c r="C23" s="47"/>
      <c r="D23" s="48">
        <v>9.26</v>
      </c>
      <c r="E23" s="177"/>
      <c r="F23" s="178"/>
      <c r="G23" s="178"/>
      <c r="H23" s="172"/>
    </row>
    <row r="24" spans="1:8" ht="22.5">
      <c r="A24" s="45" t="s">
        <v>21</v>
      </c>
      <c r="B24" s="46" t="s">
        <v>283</v>
      </c>
      <c r="C24" s="47"/>
      <c r="D24" s="48">
        <v>18.613</v>
      </c>
      <c r="E24" s="177"/>
      <c r="F24" s="178"/>
      <c r="G24" s="178"/>
      <c r="H24" s="172"/>
    </row>
    <row r="25" spans="1:8">
      <c r="A25" s="45" t="s">
        <v>20</v>
      </c>
      <c r="B25" s="46" t="s">
        <v>140</v>
      </c>
      <c r="C25" s="47"/>
      <c r="D25" s="48">
        <v>9.8000000000000007</v>
      </c>
      <c r="E25" s="177"/>
      <c r="F25" s="178"/>
      <c r="G25" s="178"/>
      <c r="H25" s="172"/>
    </row>
    <row r="26" spans="1:8">
      <c r="A26" s="45" t="s">
        <v>22</v>
      </c>
      <c r="B26" s="46" t="s">
        <v>283</v>
      </c>
      <c r="C26" s="47"/>
      <c r="D26" s="48">
        <v>8.0960000000000001</v>
      </c>
      <c r="E26" s="177"/>
      <c r="F26" s="178"/>
      <c r="G26" s="178"/>
      <c r="H26" s="172"/>
    </row>
    <row r="27" spans="1:8">
      <c r="A27" s="49" t="s">
        <v>29</v>
      </c>
      <c r="B27" s="50" t="s">
        <v>283</v>
      </c>
      <c r="C27" s="51"/>
      <c r="D27" s="52">
        <v>11.927</v>
      </c>
      <c r="E27" s="179"/>
      <c r="F27" s="180"/>
      <c r="G27" s="180"/>
      <c r="H27" s="173"/>
    </row>
    <row r="29" spans="1:8">
      <c r="A29" s="53" t="s">
        <v>42</v>
      </c>
      <c r="B29" s="54"/>
      <c r="C29" s="55"/>
      <c r="D29" s="56"/>
      <c r="E29" s="32">
        <f>SUM(C30:C58)</f>
        <v>412.21400000000006</v>
      </c>
      <c r="F29" s="57" t="s">
        <v>284</v>
      </c>
    </row>
    <row r="30" spans="1:8">
      <c r="A30" s="58" t="s">
        <v>51</v>
      </c>
      <c r="B30" s="46" t="s">
        <v>283</v>
      </c>
      <c r="C30" s="48">
        <v>61.734999999999999</v>
      </c>
      <c r="D30" s="48">
        <v>76.694999999999993</v>
      </c>
      <c r="E30" s="32">
        <f>C30/$E$29</f>
        <v>0.14976444274090639</v>
      </c>
      <c r="F30" s="59">
        <f>E30</f>
        <v>0.14976444274090639</v>
      </c>
    </row>
    <row r="31" spans="1:8">
      <c r="A31" s="58" t="s">
        <v>57</v>
      </c>
      <c r="B31" s="46" t="s">
        <v>283</v>
      </c>
      <c r="C31" s="48">
        <v>52.1</v>
      </c>
      <c r="D31" s="47"/>
      <c r="E31" s="32">
        <f t="shared" ref="E31:E58" si="0">C31/$E$29</f>
        <v>0.12639066116143555</v>
      </c>
      <c r="F31" s="59">
        <f>SUM($E$30:E31)</f>
        <v>0.27615510390234194</v>
      </c>
    </row>
    <row r="32" spans="1:8">
      <c r="A32" s="58" t="s">
        <v>73</v>
      </c>
      <c r="B32" s="46" t="s">
        <v>140</v>
      </c>
      <c r="C32" s="48">
        <v>39.5</v>
      </c>
      <c r="D32" s="48">
        <v>10.5</v>
      </c>
      <c r="E32" s="32">
        <f t="shared" si="0"/>
        <v>9.5824013740435782E-2</v>
      </c>
      <c r="F32" s="59">
        <f>SUM($E$30:E32)</f>
        <v>0.37197911764277769</v>
      </c>
    </row>
    <row r="33" spans="1:8">
      <c r="A33" s="58" t="s">
        <v>43</v>
      </c>
      <c r="B33" s="46" t="s">
        <v>283</v>
      </c>
      <c r="C33" s="48">
        <v>36.564999999999998</v>
      </c>
      <c r="D33" s="48">
        <v>8.1769999999999996</v>
      </c>
      <c r="E33" s="32">
        <f t="shared" si="0"/>
        <v>8.8703925630861616E-2</v>
      </c>
      <c r="F33" s="59">
        <f>SUM($E$30:E33)</f>
        <v>0.46068304327363929</v>
      </c>
    </row>
    <row r="34" spans="1:8">
      <c r="A34" s="58" t="s">
        <v>65</v>
      </c>
      <c r="B34" s="46" t="s">
        <v>140</v>
      </c>
      <c r="C34" s="48">
        <v>33.200000000000003</v>
      </c>
      <c r="D34" s="48">
        <v>14.8</v>
      </c>
      <c r="E34" s="32">
        <f t="shared" si="0"/>
        <v>8.0540690029935899E-2</v>
      </c>
      <c r="F34" s="59">
        <f>SUM($E$30:E34)</f>
        <v>0.54122373330357521</v>
      </c>
    </row>
    <row r="35" spans="1:8">
      <c r="A35" s="58" t="s">
        <v>70</v>
      </c>
      <c r="B35" s="46" t="s">
        <v>283</v>
      </c>
      <c r="C35" s="48">
        <v>31.420999999999999</v>
      </c>
      <c r="D35" s="48">
        <v>17.719000000000001</v>
      </c>
      <c r="E35" s="32">
        <f t="shared" si="0"/>
        <v>7.6224970525018546E-2</v>
      </c>
      <c r="F35" s="59">
        <f>SUM($E$30:E35)</f>
        <v>0.61744870382859374</v>
      </c>
    </row>
    <row r="36" spans="1:8">
      <c r="A36" s="58" t="s">
        <v>61</v>
      </c>
      <c r="B36" s="46" t="s">
        <v>283</v>
      </c>
      <c r="C36" s="48">
        <v>24.67</v>
      </c>
      <c r="D36" s="48">
        <v>14.9</v>
      </c>
      <c r="E36" s="32">
        <f t="shared" si="0"/>
        <v>5.9847554910798753E-2</v>
      </c>
      <c r="F36" s="59">
        <f>SUM($E$30:E36)</f>
        <v>0.67729625873939248</v>
      </c>
    </row>
    <row r="37" spans="1:8">
      <c r="A37" s="58" t="s">
        <v>62</v>
      </c>
      <c r="B37" s="46" t="s">
        <v>140</v>
      </c>
      <c r="C37" s="48">
        <v>20.399999999999999</v>
      </c>
      <c r="D37" s="48">
        <v>21.2</v>
      </c>
      <c r="E37" s="32">
        <f t="shared" si="0"/>
        <v>4.9488857729237716E-2</v>
      </c>
      <c r="F37" s="59">
        <f>SUM($E$30:E37)</f>
        <v>0.7267851164686302</v>
      </c>
    </row>
    <row r="38" spans="1:8">
      <c r="A38" s="60" t="s">
        <v>53</v>
      </c>
      <c r="B38" s="61" t="s">
        <v>283</v>
      </c>
      <c r="C38" s="62">
        <v>15.757999999999999</v>
      </c>
      <c r="D38" s="62">
        <v>9.5120000000000005</v>
      </c>
      <c r="E38" s="32">
        <f t="shared" si="0"/>
        <v>3.8227716671437643E-2</v>
      </c>
      <c r="F38" s="59">
        <f>SUM($E$30:E38)</f>
        <v>0.76501283314006785</v>
      </c>
    </row>
    <row r="39" spans="1:8">
      <c r="A39" s="63" t="s">
        <v>46</v>
      </c>
      <c r="B39" s="64" t="s">
        <v>283</v>
      </c>
      <c r="C39" s="65">
        <v>11.821999999999999</v>
      </c>
      <c r="D39" s="65">
        <v>90.19</v>
      </c>
      <c r="E39" s="66">
        <f t="shared" si="0"/>
        <v>2.8679278238972955E-2</v>
      </c>
      <c r="F39" s="67">
        <f>SUM($E$30:E39)</f>
        <v>0.79369211137904083</v>
      </c>
      <c r="G39" s="68"/>
      <c r="H39" s="171">
        <f>SUM(D39:D58)</f>
        <v>349.19299999999998</v>
      </c>
    </row>
    <row r="40" spans="1:8">
      <c r="A40" s="69" t="s">
        <v>52</v>
      </c>
      <c r="B40" s="70" t="s">
        <v>140</v>
      </c>
      <c r="C40" s="71">
        <v>10.35</v>
      </c>
      <c r="D40" s="71">
        <v>34.65</v>
      </c>
      <c r="E40" s="32">
        <f t="shared" si="0"/>
        <v>2.5108317524392666E-2</v>
      </c>
      <c r="F40" s="59">
        <f>SUM($E$30:E40)</f>
        <v>0.81880042890343352</v>
      </c>
      <c r="H40" s="172"/>
    </row>
    <row r="41" spans="1:8">
      <c r="A41" s="69" t="s">
        <v>59</v>
      </c>
      <c r="B41" s="70" t="s">
        <v>140</v>
      </c>
      <c r="C41" s="71">
        <v>10</v>
      </c>
      <c r="D41" s="71">
        <v>9.1999999999999993</v>
      </c>
      <c r="E41" s="32">
        <f t="shared" si="0"/>
        <v>2.4259243984920451E-2</v>
      </c>
      <c r="F41" s="59">
        <f>SUM($E$30:E41)</f>
        <v>0.84305967288835393</v>
      </c>
      <c r="H41" s="172"/>
    </row>
    <row r="42" spans="1:8">
      <c r="A42" s="69" t="s">
        <v>60</v>
      </c>
      <c r="B42" s="70" t="s">
        <v>140</v>
      </c>
      <c r="C42" s="71">
        <v>8.4</v>
      </c>
      <c r="D42" s="71">
        <v>10.8</v>
      </c>
      <c r="E42" s="32">
        <f t="shared" si="0"/>
        <v>2.037776494733318E-2</v>
      </c>
      <c r="F42" s="59">
        <f>SUM($E$30:E42)</f>
        <v>0.86343743783568716</v>
      </c>
      <c r="H42" s="172"/>
    </row>
    <row r="43" spans="1:8">
      <c r="A43" s="69" t="s">
        <v>79</v>
      </c>
      <c r="B43" s="70" t="s">
        <v>140</v>
      </c>
      <c r="C43" s="71">
        <v>7.44</v>
      </c>
      <c r="D43" s="71">
        <v>7.44</v>
      </c>
      <c r="E43" s="32">
        <f t="shared" si="0"/>
        <v>1.8048877524780817E-2</v>
      </c>
      <c r="F43" s="59">
        <f>SUM($E$30:E43)</f>
        <v>0.88148631536046795</v>
      </c>
      <c r="H43" s="172"/>
    </row>
    <row r="44" spans="1:8">
      <c r="A44" s="69" t="s">
        <v>54</v>
      </c>
      <c r="B44" s="70" t="s">
        <v>140</v>
      </c>
      <c r="C44" s="71">
        <v>6.9</v>
      </c>
      <c r="D44" s="71">
        <v>5.7</v>
      </c>
      <c r="E44" s="32">
        <f t="shared" si="0"/>
        <v>1.6738878349595112E-2</v>
      </c>
      <c r="F44" s="59">
        <f>SUM($E$30:E44)</f>
        <v>0.89822519371006304</v>
      </c>
      <c r="H44" s="172"/>
    </row>
    <row r="45" spans="1:8">
      <c r="A45" s="69" t="s">
        <v>63</v>
      </c>
      <c r="B45" s="70" t="s">
        <v>283</v>
      </c>
      <c r="C45" s="71">
        <v>6.1189999999999998</v>
      </c>
      <c r="D45" s="71">
        <v>26.561</v>
      </c>
      <c r="E45" s="32">
        <f t="shared" si="0"/>
        <v>1.4844231394372824E-2</v>
      </c>
      <c r="F45" s="59">
        <f>SUM($E$30:E45)</f>
        <v>0.91306942510443589</v>
      </c>
      <c r="H45" s="172"/>
    </row>
    <row r="46" spans="1:8">
      <c r="A46" s="69" t="s">
        <v>76</v>
      </c>
      <c r="B46" s="70" t="s">
        <v>140</v>
      </c>
      <c r="C46" s="71">
        <v>5.85</v>
      </c>
      <c r="D46" s="71">
        <v>0.45</v>
      </c>
      <c r="E46" s="32">
        <f t="shared" si="0"/>
        <v>1.4191657731178463E-2</v>
      </c>
      <c r="F46" s="59">
        <f>SUM($E$30:E46)</f>
        <v>0.92726108283561437</v>
      </c>
      <c r="H46" s="172"/>
    </row>
    <row r="47" spans="1:8">
      <c r="A47" s="69" t="s">
        <v>67</v>
      </c>
      <c r="B47" s="70" t="s">
        <v>140</v>
      </c>
      <c r="C47" s="71">
        <v>5</v>
      </c>
      <c r="D47" s="71">
        <v>25</v>
      </c>
      <c r="E47" s="32">
        <f t="shared" si="0"/>
        <v>1.2129621992460225E-2</v>
      </c>
      <c r="F47" s="59">
        <f>SUM($E$30:E47)</f>
        <v>0.93939070482807463</v>
      </c>
      <c r="H47" s="172"/>
    </row>
    <row r="48" spans="1:8">
      <c r="A48" s="69" t="s">
        <v>80</v>
      </c>
      <c r="B48" s="70" t="s">
        <v>140</v>
      </c>
      <c r="C48" s="71">
        <v>4.6500000000000004</v>
      </c>
      <c r="D48" s="71">
        <v>2.5499999999999998</v>
      </c>
      <c r="E48" s="32">
        <f t="shared" si="0"/>
        <v>1.128054845298801E-2</v>
      </c>
      <c r="F48" s="59">
        <f>SUM($E$30:E48)</f>
        <v>0.95067125328106261</v>
      </c>
      <c r="H48" s="172"/>
    </row>
    <row r="49" spans="1:8">
      <c r="A49" s="69" t="s">
        <v>82</v>
      </c>
      <c r="B49" s="70" t="s">
        <v>140</v>
      </c>
      <c r="C49" s="71">
        <v>4.05</v>
      </c>
      <c r="D49" s="71">
        <v>3.15</v>
      </c>
      <c r="E49" s="32">
        <f t="shared" si="0"/>
        <v>9.8249938138927819E-3</v>
      </c>
      <c r="F49" s="59">
        <f>SUM($E$30:E49)</f>
        <v>0.9604962470949554</v>
      </c>
      <c r="H49" s="172"/>
    </row>
    <row r="50" spans="1:8">
      <c r="A50" s="69" t="s">
        <v>56</v>
      </c>
      <c r="B50" s="70" t="s">
        <v>140</v>
      </c>
      <c r="C50" s="71">
        <v>4.05</v>
      </c>
      <c r="D50" s="71">
        <v>9.4499999999999993</v>
      </c>
      <c r="E50" s="32">
        <f t="shared" si="0"/>
        <v>9.8249938138927819E-3</v>
      </c>
      <c r="F50" s="59">
        <f>SUM($E$30:E50)</f>
        <v>0.97032124090884819</v>
      </c>
      <c r="H50" s="172"/>
    </row>
    <row r="51" spans="1:8">
      <c r="A51" s="69" t="s">
        <v>74</v>
      </c>
      <c r="B51" s="70" t="s">
        <v>140</v>
      </c>
      <c r="C51" s="71">
        <v>3.36</v>
      </c>
      <c r="D51" s="71">
        <v>1.1200000000000001</v>
      </c>
      <c r="E51" s="32">
        <f t="shared" si="0"/>
        <v>8.1511059789332718E-3</v>
      </c>
      <c r="F51" s="59">
        <f>SUM($E$30:E51)</f>
        <v>0.97847234688778151</v>
      </c>
      <c r="H51" s="172"/>
    </row>
    <row r="52" spans="1:8">
      <c r="A52" s="69" t="s">
        <v>75</v>
      </c>
      <c r="B52" s="70" t="s">
        <v>283</v>
      </c>
      <c r="C52" s="71">
        <v>2.5569999999999999</v>
      </c>
      <c r="D52" s="71">
        <v>38.433</v>
      </c>
      <c r="E52" s="32">
        <f t="shared" si="0"/>
        <v>6.2030886869441594E-3</v>
      </c>
      <c r="F52" s="59">
        <f>SUM($E$30:E52)</f>
        <v>0.9846754355747257</v>
      </c>
      <c r="H52" s="172"/>
    </row>
    <row r="53" spans="1:8">
      <c r="A53" s="69" t="s">
        <v>78</v>
      </c>
      <c r="B53" s="70" t="s">
        <v>140</v>
      </c>
      <c r="C53" s="71">
        <v>2.2999999999999998</v>
      </c>
      <c r="D53" s="71">
        <v>13.7</v>
      </c>
      <c r="E53" s="32">
        <f t="shared" si="0"/>
        <v>5.5796261165317034E-3</v>
      </c>
      <c r="F53" s="59">
        <f>SUM($E$30:E53)</f>
        <v>0.99025506169125743</v>
      </c>
      <c r="H53" s="172"/>
    </row>
    <row r="54" spans="1:8">
      <c r="A54" s="69" t="s">
        <v>77</v>
      </c>
      <c r="B54" s="70" t="s">
        <v>283</v>
      </c>
      <c r="C54" s="71">
        <v>1.9770000000000001</v>
      </c>
      <c r="D54" s="71">
        <v>14.069000000000001</v>
      </c>
      <c r="E54" s="32">
        <f t="shared" si="0"/>
        <v>4.7960525358187733E-3</v>
      </c>
      <c r="F54" s="59">
        <f>SUM($E$30:E54)</f>
        <v>0.99505111422707615</v>
      </c>
      <c r="H54" s="172"/>
    </row>
    <row r="55" spans="1:8">
      <c r="A55" s="69" t="s">
        <v>88</v>
      </c>
      <c r="B55" s="70" t="s">
        <v>140</v>
      </c>
      <c r="C55" s="71">
        <v>1.44</v>
      </c>
      <c r="D55" s="71">
        <v>4.32</v>
      </c>
      <c r="E55" s="32">
        <f t="shared" si="0"/>
        <v>3.4933311338285447E-3</v>
      </c>
      <c r="F55" s="59">
        <f>SUM($E$30:E55)</f>
        <v>0.9985444453609047</v>
      </c>
      <c r="H55" s="172"/>
    </row>
    <row r="56" spans="1:8">
      <c r="A56" s="69" t="s">
        <v>89</v>
      </c>
      <c r="B56" s="70" t="s">
        <v>140</v>
      </c>
      <c r="C56" s="71">
        <v>0.6</v>
      </c>
      <c r="D56" s="71">
        <v>4.2</v>
      </c>
      <c r="E56" s="32">
        <f t="shared" si="0"/>
        <v>1.455554639095227E-3</v>
      </c>
      <c r="F56" s="59">
        <f>SUM($E$30:E56)</f>
        <v>0.99999999999999989</v>
      </c>
      <c r="H56" s="172"/>
    </row>
    <row r="57" spans="1:8">
      <c r="A57" s="69" t="s">
        <v>64</v>
      </c>
      <c r="B57" s="70" t="s">
        <v>283</v>
      </c>
      <c r="C57" s="72"/>
      <c r="D57" s="71">
        <v>32.21</v>
      </c>
      <c r="E57" s="32">
        <f t="shared" si="0"/>
        <v>0</v>
      </c>
      <c r="F57" s="59">
        <f>SUM($E$30:E57)</f>
        <v>0.99999999999999989</v>
      </c>
      <c r="H57" s="172"/>
    </row>
    <row r="58" spans="1:8">
      <c r="A58" s="73" t="s">
        <v>81</v>
      </c>
      <c r="B58" s="74" t="s">
        <v>140</v>
      </c>
      <c r="C58" s="75"/>
      <c r="D58" s="76">
        <v>16</v>
      </c>
      <c r="E58" s="77">
        <f t="shared" si="0"/>
        <v>0</v>
      </c>
      <c r="F58" s="78">
        <f>SUM($E$30:E58)</f>
        <v>0.99999999999999989</v>
      </c>
      <c r="G58" s="79"/>
      <c r="H58" s="173"/>
    </row>
    <row r="60" spans="1:8">
      <c r="A60" s="80" t="s">
        <v>92</v>
      </c>
      <c r="B60" s="54"/>
      <c r="C60" s="55"/>
      <c r="D60" s="55"/>
      <c r="E60" s="32">
        <f>SUM(C61:C77)</f>
        <v>317.35100000000006</v>
      </c>
      <c r="F60" s="57" t="s">
        <v>284</v>
      </c>
    </row>
    <row r="61" spans="1:8">
      <c r="A61" s="58" t="s">
        <v>93</v>
      </c>
      <c r="B61" s="46" t="s">
        <v>283</v>
      </c>
      <c r="C61" s="48">
        <v>148.54499999999999</v>
      </c>
      <c r="D61" s="48">
        <v>16.73</v>
      </c>
      <c r="E61" s="32">
        <f>C61/$E$60</f>
        <v>0.46807793263610314</v>
      </c>
      <c r="F61" s="59">
        <f>E61</f>
        <v>0.46807793263610314</v>
      </c>
    </row>
    <row r="62" spans="1:8">
      <c r="A62" s="58" t="s">
        <v>95</v>
      </c>
      <c r="B62" s="46" t="s">
        <v>283</v>
      </c>
      <c r="C62" s="48">
        <v>72.510000000000005</v>
      </c>
      <c r="D62" s="48">
        <v>93.23</v>
      </c>
      <c r="E62" s="32">
        <f t="shared" ref="E62:E77" si="1">C62/$E$60</f>
        <v>0.22848517887134431</v>
      </c>
      <c r="F62" s="59">
        <f>SUM($E$61:E62)</f>
        <v>0.69656311150744743</v>
      </c>
    </row>
    <row r="63" spans="1:8">
      <c r="A63" s="60" t="s">
        <v>98</v>
      </c>
      <c r="B63" s="61" t="s">
        <v>283</v>
      </c>
      <c r="C63" s="62">
        <v>32.75</v>
      </c>
      <c r="D63" s="62">
        <v>99.385000000000005</v>
      </c>
      <c r="E63" s="32">
        <f t="shared" si="1"/>
        <v>0.10319803624378053</v>
      </c>
      <c r="F63" s="59">
        <f>SUM($E$61:E63)</f>
        <v>0.79976114775122797</v>
      </c>
    </row>
    <row r="64" spans="1:8">
      <c r="A64" s="41" t="s">
        <v>100</v>
      </c>
      <c r="B64" s="42" t="s">
        <v>283</v>
      </c>
      <c r="C64" s="44">
        <v>23.26</v>
      </c>
      <c r="D64" s="44">
        <v>90.9</v>
      </c>
      <c r="E64" s="66">
        <f t="shared" si="1"/>
        <v>7.3294238871155271E-2</v>
      </c>
      <c r="F64" s="67">
        <f>SUM($E$61:E64)</f>
        <v>0.87305538662238324</v>
      </c>
      <c r="G64" s="68"/>
      <c r="H64" s="171">
        <f>SUM(D64:D77)</f>
        <v>514.84199999999987</v>
      </c>
    </row>
    <row r="65" spans="1:8" ht="22.5">
      <c r="A65" s="45" t="s">
        <v>96</v>
      </c>
      <c r="B65" s="46" t="s">
        <v>283</v>
      </c>
      <c r="C65" s="48">
        <v>14.156000000000001</v>
      </c>
      <c r="D65" s="48">
        <v>179.47</v>
      </c>
      <c r="E65" s="32">
        <f t="shared" si="1"/>
        <v>4.4606760337922359E-2</v>
      </c>
      <c r="F65" s="59">
        <f>SUM($E$61:E65)</f>
        <v>0.91766214696030557</v>
      </c>
      <c r="H65" s="172"/>
    </row>
    <row r="66" spans="1:8">
      <c r="A66" s="45" t="s">
        <v>107</v>
      </c>
      <c r="B66" s="46" t="s">
        <v>140</v>
      </c>
      <c r="C66" s="48">
        <v>10.6</v>
      </c>
      <c r="D66" s="48">
        <v>1.4</v>
      </c>
      <c r="E66" s="32">
        <f t="shared" si="1"/>
        <v>3.3401501807147287E-2</v>
      </c>
      <c r="F66" s="59">
        <f>SUM($E$61:E66)</f>
        <v>0.95106364876745286</v>
      </c>
      <c r="H66" s="172"/>
    </row>
    <row r="67" spans="1:8">
      <c r="A67" s="45" t="s">
        <v>103</v>
      </c>
      <c r="B67" s="46" t="s">
        <v>140</v>
      </c>
      <c r="C67" s="48">
        <v>6.6</v>
      </c>
      <c r="D67" s="48">
        <v>5.4</v>
      </c>
      <c r="E67" s="32">
        <f t="shared" si="1"/>
        <v>2.0797161502563402E-2</v>
      </c>
      <c r="F67" s="59">
        <f>SUM($E$61:E67)</f>
        <v>0.97186081027001625</v>
      </c>
      <c r="H67" s="172"/>
    </row>
    <row r="68" spans="1:8">
      <c r="A68" s="45" t="s">
        <v>108</v>
      </c>
      <c r="B68" s="46" t="s">
        <v>140</v>
      </c>
      <c r="C68" s="48">
        <v>3</v>
      </c>
      <c r="D68" s="48">
        <v>9</v>
      </c>
      <c r="E68" s="32">
        <f t="shared" si="1"/>
        <v>9.4532552284379116E-3</v>
      </c>
      <c r="F68" s="59">
        <f>SUM($E$61:E68)</f>
        <v>0.98131406549845412</v>
      </c>
      <c r="H68" s="172"/>
    </row>
    <row r="69" spans="1:8">
      <c r="A69" s="45" t="s">
        <v>101</v>
      </c>
      <c r="B69" s="46" t="s">
        <v>140</v>
      </c>
      <c r="C69" s="48">
        <v>2</v>
      </c>
      <c r="D69" s="48">
        <v>22</v>
      </c>
      <c r="E69" s="32">
        <f t="shared" si="1"/>
        <v>6.3021701522919405E-3</v>
      </c>
      <c r="F69" s="59">
        <f>SUM($E$61:E69)</f>
        <v>0.98761623565074608</v>
      </c>
      <c r="H69" s="172"/>
    </row>
    <row r="70" spans="1:8">
      <c r="A70" s="45" t="s">
        <v>105</v>
      </c>
      <c r="B70" s="46" t="s">
        <v>140</v>
      </c>
      <c r="C70" s="48">
        <v>2</v>
      </c>
      <c r="D70" s="48">
        <v>10</v>
      </c>
      <c r="E70" s="32">
        <f t="shared" si="1"/>
        <v>6.3021701522919405E-3</v>
      </c>
      <c r="F70" s="59">
        <f>SUM($E$61:E70)</f>
        <v>0.99391840580303803</v>
      </c>
      <c r="H70" s="172"/>
    </row>
    <row r="71" spans="1:8">
      <c r="A71" s="45" t="s">
        <v>117</v>
      </c>
      <c r="B71" s="46" t="s">
        <v>140</v>
      </c>
      <c r="C71" s="48">
        <v>1.08</v>
      </c>
      <c r="D71" s="48">
        <v>20.52</v>
      </c>
      <c r="E71" s="32">
        <f t="shared" si="1"/>
        <v>3.4031718822376484E-3</v>
      </c>
      <c r="F71" s="59">
        <f>SUM($E$61:E71)</f>
        <v>0.99732157768527563</v>
      </c>
      <c r="H71" s="172"/>
    </row>
    <row r="72" spans="1:8">
      <c r="A72" s="45" t="s">
        <v>104</v>
      </c>
      <c r="B72" s="46" t="s">
        <v>140</v>
      </c>
      <c r="C72" s="48">
        <v>0.6</v>
      </c>
      <c r="D72" s="48">
        <v>11.4</v>
      </c>
      <c r="E72" s="32">
        <f t="shared" si="1"/>
        <v>1.8906510456875821E-3</v>
      </c>
      <c r="F72" s="59">
        <f>SUM($E$61:E72)</f>
        <v>0.99921222873096316</v>
      </c>
      <c r="H72" s="172"/>
    </row>
    <row r="73" spans="1:8">
      <c r="A73" s="81" t="s">
        <v>109</v>
      </c>
      <c r="B73" s="82" t="s">
        <v>140</v>
      </c>
      <c r="C73" s="83">
        <v>0.25</v>
      </c>
      <c r="D73" s="83">
        <v>11</v>
      </c>
      <c r="E73" s="32">
        <f t="shared" si="1"/>
        <v>7.8777126903649256E-4</v>
      </c>
      <c r="F73" s="59">
        <f>SUM($E$61:E73)</f>
        <v>0.99999999999999967</v>
      </c>
      <c r="H73" s="172"/>
    </row>
    <row r="74" spans="1:8">
      <c r="A74" s="81" t="s">
        <v>113</v>
      </c>
      <c r="B74" s="82" t="s">
        <v>140</v>
      </c>
      <c r="C74" s="84"/>
      <c r="D74" s="83">
        <v>11.25</v>
      </c>
      <c r="E74" s="32">
        <f t="shared" si="1"/>
        <v>0</v>
      </c>
      <c r="F74" s="59">
        <f>SUM($E$61:E74)</f>
        <v>0.99999999999999967</v>
      </c>
      <c r="H74" s="172"/>
    </row>
    <row r="75" spans="1:8">
      <c r="A75" s="81" t="s">
        <v>112</v>
      </c>
      <c r="B75" s="82" t="s">
        <v>140</v>
      </c>
      <c r="C75" s="84"/>
      <c r="D75" s="83">
        <v>11.25</v>
      </c>
      <c r="E75" s="32">
        <f t="shared" si="1"/>
        <v>0</v>
      </c>
      <c r="F75" s="59">
        <f>SUM($E$61:E75)</f>
        <v>0.99999999999999967</v>
      </c>
      <c r="H75" s="172"/>
    </row>
    <row r="76" spans="1:8" ht="22.5">
      <c r="A76" s="45" t="s">
        <v>97</v>
      </c>
      <c r="B76" s="46" t="s">
        <v>283</v>
      </c>
      <c r="C76" s="47"/>
      <c r="D76" s="48">
        <v>120.002</v>
      </c>
      <c r="E76" s="32">
        <f t="shared" si="1"/>
        <v>0</v>
      </c>
      <c r="F76" s="59">
        <f>SUM($E$61:E76)</f>
        <v>0.99999999999999967</v>
      </c>
      <c r="H76" s="172"/>
    </row>
    <row r="77" spans="1:8">
      <c r="A77" s="49" t="s">
        <v>114</v>
      </c>
      <c r="B77" s="50" t="s">
        <v>140</v>
      </c>
      <c r="C77" s="51"/>
      <c r="D77" s="52">
        <v>11.25</v>
      </c>
      <c r="E77" s="77">
        <f t="shared" si="1"/>
        <v>0</v>
      </c>
      <c r="F77" s="78">
        <f>SUM($E$61:E77)</f>
        <v>0.99999999999999967</v>
      </c>
      <c r="G77" s="79"/>
      <c r="H77" s="173"/>
    </row>
    <row r="79" spans="1:8">
      <c r="A79" s="53" t="s">
        <v>118</v>
      </c>
      <c r="B79" s="54"/>
      <c r="C79" s="56"/>
      <c r="D79" s="56"/>
      <c r="E79" s="32">
        <f>SUM(C80:C126)</f>
        <v>9795.4219999999987</v>
      </c>
      <c r="F79" s="57" t="s">
        <v>284</v>
      </c>
    </row>
    <row r="80" spans="1:8">
      <c r="A80" s="58" t="s">
        <v>120</v>
      </c>
      <c r="B80" s="46" t="s">
        <v>283</v>
      </c>
      <c r="C80" s="85">
        <v>1348.4639999999999</v>
      </c>
      <c r="D80" s="48">
        <v>329.27199999999999</v>
      </c>
      <c r="E80" s="32">
        <f>C80/$E$79</f>
        <v>0.13766267548248562</v>
      </c>
      <c r="F80" s="59">
        <f>E80</f>
        <v>0.13766267548248562</v>
      </c>
    </row>
    <row r="81" spans="1:8">
      <c r="A81" s="58" t="s">
        <v>119</v>
      </c>
      <c r="B81" s="46" t="s">
        <v>283</v>
      </c>
      <c r="C81" s="85">
        <v>1211.211</v>
      </c>
      <c r="D81" s="85">
        <v>1395.289</v>
      </c>
      <c r="E81" s="32">
        <f t="shared" ref="E81:E126" si="2">C81/$E$79</f>
        <v>0.1236507217351126</v>
      </c>
      <c r="F81" s="59">
        <f>SUM($E$80:E81)</f>
        <v>0.26131339721759822</v>
      </c>
    </row>
    <row r="82" spans="1:8" ht="22.5">
      <c r="A82" s="58" t="s">
        <v>121</v>
      </c>
      <c r="B82" s="46" t="s">
        <v>283</v>
      </c>
      <c r="C82" s="48">
        <v>967.92100000000005</v>
      </c>
      <c r="D82" s="48">
        <v>0.90400000000000003</v>
      </c>
      <c r="E82" s="32">
        <f t="shared" si="2"/>
        <v>9.8813609051248655E-2</v>
      </c>
      <c r="F82" s="59">
        <f>SUM($E$80:E82)</f>
        <v>0.36012700626884686</v>
      </c>
    </row>
    <row r="83" spans="1:8">
      <c r="A83" s="58" t="s">
        <v>123</v>
      </c>
      <c r="B83" s="46" t="s">
        <v>283</v>
      </c>
      <c r="C83" s="48">
        <v>831.24699999999996</v>
      </c>
      <c r="D83" s="48">
        <v>369.88400000000001</v>
      </c>
      <c r="E83" s="32">
        <f t="shared" si="2"/>
        <v>8.4860764548990344E-2</v>
      </c>
      <c r="F83" s="59">
        <f>SUM($E$80:E83)</f>
        <v>0.44498777081783719</v>
      </c>
    </row>
    <row r="84" spans="1:8">
      <c r="A84" s="58" t="s">
        <v>125</v>
      </c>
      <c r="B84" s="46" t="s">
        <v>283</v>
      </c>
      <c r="C84" s="48">
        <v>821.22</v>
      </c>
      <c r="D84" s="48">
        <v>342.9</v>
      </c>
      <c r="E84" s="32">
        <f t="shared" si="2"/>
        <v>8.3837123096891605E-2</v>
      </c>
      <c r="F84" s="59">
        <f>SUM($E$80:E84)</f>
        <v>0.52882489391472876</v>
      </c>
    </row>
    <row r="85" spans="1:8">
      <c r="A85" s="58" t="s">
        <v>124</v>
      </c>
      <c r="B85" s="46" t="s">
        <v>283</v>
      </c>
      <c r="C85" s="48">
        <v>631.45699999999999</v>
      </c>
      <c r="D85" s="48">
        <v>308.38600000000002</v>
      </c>
      <c r="E85" s="32">
        <f t="shared" si="2"/>
        <v>6.4464501886697695E-2</v>
      </c>
      <c r="F85" s="59">
        <f>SUM($E$80:E85)</f>
        <v>0.59328939580142648</v>
      </c>
    </row>
    <row r="86" spans="1:8">
      <c r="A86" s="58" t="s">
        <v>122</v>
      </c>
      <c r="B86" s="46" t="s">
        <v>283</v>
      </c>
      <c r="C86" s="48">
        <v>523.87400000000002</v>
      </c>
      <c r="D86" s="48">
        <v>238.541</v>
      </c>
      <c r="E86" s="32">
        <f t="shared" si="2"/>
        <v>5.348151411955504E-2</v>
      </c>
      <c r="F86" s="59">
        <f>SUM($E$80:E86)</f>
        <v>0.64677090992098152</v>
      </c>
    </row>
    <row r="87" spans="1:8" ht="22.5">
      <c r="A87" s="58" t="s">
        <v>126</v>
      </c>
      <c r="B87" s="46" t="s">
        <v>283</v>
      </c>
      <c r="C87" s="48">
        <v>523.02800000000002</v>
      </c>
      <c r="D87" s="48">
        <v>-2.0059999999999998</v>
      </c>
      <c r="E87" s="32">
        <f t="shared" si="2"/>
        <v>5.3395147243273447E-2</v>
      </c>
      <c r="F87" s="59">
        <f>SUM($E$80:E87)</f>
        <v>0.70016605716425495</v>
      </c>
    </row>
    <row r="88" spans="1:8">
      <c r="A88" s="58" t="s">
        <v>131</v>
      </c>
      <c r="B88" s="46" t="s">
        <v>283</v>
      </c>
      <c r="C88" s="48">
        <v>369.721</v>
      </c>
      <c r="D88" s="48">
        <v>67.488</v>
      </c>
      <c r="E88" s="32">
        <f t="shared" si="2"/>
        <v>3.7744264616675016E-2</v>
      </c>
      <c r="F88" s="59">
        <f>SUM($E$80:E88)</f>
        <v>0.73791032178092997</v>
      </c>
    </row>
    <row r="89" spans="1:8">
      <c r="A89" s="60" t="s">
        <v>135</v>
      </c>
      <c r="B89" s="61" t="s">
        <v>283</v>
      </c>
      <c r="C89" s="62">
        <v>329.86399999999998</v>
      </c>
      <c r="D89" s="62">
        <v>40.683</v>
      </c>
      <c r="E89" s="32">
        <f t="shared" si="2"/>
        <v>3.3675323023347033E-2</v>
      </c>
      <c r="F89" s="59">
        <f>SUM($E$80:E89)</f>
        <v>0.77158564480427705</v>
      </c>
    </row>
    <row r="90" spans="1:8" ht="22.5">
      <c r="A90" s="41" t="s">
        <v>128</v>
      </c>
      <c r="B90" s="42" t="s">
        <v>283</v>
      </c>
      <c r="C90" s="44">
        <v>328.14600000000002</v>
      </c>
      <c r="D90" s="44">
        <v>77.042000000000002</v>
      </c>
      <c r="E90" s="66">
        <f t="shared" si="2"/>
        <v>3.3499934969621531E-2</v>
      </c>
      <c r="F90" s="67">
        <f>SUM($E$80:E90)</f>
        <v>0.80508557977389861</v>
      </c>
      <c r="G90" s="68"/>
      <c r="H90" s="171">
        <f>SUM(D90:D125)</f>
        <v>1983.3699999999997</v>
      </c>
    </row>
    <row r="91" spans="1:8" ht="22.5">
      <c r="A91" s="45" t="s">
        <v>129</v>
      </c>
      <c r="B91" s="46" t="s">
        <v>283</v>
      </c>
      <c r="C91" s="48">
        <v>241.779</v>
      </c>
      <c r="D91" s="48">
        <v>271.738</v>
      </c>
      <c r="E91" s="32">
        <f t="shared" si="2"/>
        <v>2.4682856950930754E-2</v>
      </c>
      <c r="F91" s="59">
        <f>SUM($E$80:E91)</f>
        <v>0.82976843672482936</v>
      </c>
      <c r="H91" s="172"/>
    </row>
    <row r="92" spans="1:8">
      <c r="A92" s="45" t="s">
        <v>137</v>
      </c>
      <c r="B92" s="46" t="s">
        <v>283</v>
      </c>
      <c r="C92" s="48">
        <v>228.72</v>
      </c>
      <c r="D92" s="48">
        <v>-0.34799999999999998</v>
      </c>
      <c r="E92" s="32">
        <f t="shared" si="2"/>
        <v>2.3349683147903175E-2</v>
      </c>
      <c r="F92" s="59">
        <f>SUM($E$80:E92)</f>
        <v>0.85311811987273256</v>
      </c>
      <c r="H92" s="172"/>
    </row>
    <row r="93" spans="1:8">
      <c r="A93" s="45" t="s">
        <v>139</v>
      </c>
      <c r="B93" s="46" t="s">
        <v>140</v>
      </c>
      <c r="C93" s="48">
        <v>172.2</v>
      </c>
      <c r="D93" s="48">
        <v>1.68</v>
      </c>
      <c r="E93" s="32">
        <f t="shared" si="2"/>
        <v>1.7579640775047773E-2</v>
      </c>
      <c r="F93" s="59">
        <f>SUM($E$80:E93)</f>
        <v>0.87069776064778037</v>
      </c>
      <c r="H93" s="172"/>
    </row>
    <row r="94" spans="1:8">
      <c r="A94" s="45" t="s">
        <v>134</v>
      </c>
      <c r="B94" s="46" t="s">
        <v>283</v>
      </c>
      <c r="C94" s="48">
        <v>167.19399999999999</v>
      </c>
      <c r="D94" s="48">
        <v>171.49299999999999</v>
      </c>
      <c r="E94" s="32">
        <f t="shared" si="2"/>
        <v>1.7068585712795223E-2</v>
      </c>
      <c r="F94" s="59">
        <f>SUM($E$80:E94)</f>
        <v>0.88776634636057561</v>
      </c>
      <c r="H94" s="172"/>
    </row>
    <row r="95" spans="1:8">
      <c r="A95" s="45" t="s">
        <v>130</v>
      </c>
      <c r="B95" s="46" t="s">
        <v>283</v>
      </c>
      <c r="C95" s="48">
        <v>164.43899999999999</v>
      </c>
      <c r="D95" s="48">
        <v>3.3000000000000002E-2</v>
      </c>
      <c r="E95" s="32">
        <f t="shared" si="2"/>
        <v>1.6787331878095706E-2</v>
      </c>
      <c r="F95" s="59">
        <f>SUM($E$80:E95)</f>
        <v>0.90455367823867128</v>
      </c>
      <c r="H95" s="172"/>
    </row>
    <row r="96" spans="1:8">
      <c r="A96" s="45" t="s">
        <v>132</v>
      </c>
      <c r="B96" s="46" t="s">
        <v>283</v>
      </c>
      <c r="C96" s="48">
        <v>142.476</v>
      </c>
      <c r="D96" s="48">
        <v>397.23099999999999</v>
      </c>
      <c r="E96" s="32">
        <f t="shared" si="2"/>
        <v>1.4545162015480294E-2</v>
      </c>
      <c r="F96" s="59">
        <f>SUM($E$80:E96)</f>
        <v>0.91909884025415156</v>
      </c>
      <c r="H96" s="172"/>
    </row>
    <row r="97" spans="1:8">
      <c r="A97" s="45" t="s">
        <v>136</v>
      </c>
      <c r="B97" s="46" t="s">
        <v>283</v>
      </c>
      <c r="C97" s="48">
        <v>142.32499999999999</v>
      </c>
      <c r="D97" s="48">
        <v>149.31299999999999</v>
      </c>
      <c r="E97" s="32">
        <f t="shared" si="2"/>
        <v>1.4529746651037598E-2</v>
      </c>
      <c r="F97" s="59">
        <f>SUM($E$80:E97)</f>
        <v>0.93362858690518913</v>
      </c>
      <c r="H97" s="172"/>
    </row>
    <row r="98" spans="1:8">
      <c r="A98" s="45" t="s">
        <v>127</v>
      </c>
      <c r="B98" s="46" t="s">
        <v>283</v>
      </c>
      <c r="C98" s="48">
        <v>79.555999999999997</v>
      </c>
      <c r="D98" s="48">
        <v>262.97399999999999</v>
      </c>
      <c r="E98" s="32">
        <f t="shared" si="2"/>
        <v>8.1217532026695745E-3</v>
      </c>
      <c r="F98" s="59">
        <f>SUM($E$80:E98)</f>
        <v>0.94175034010785874</v>
      </c>
      <c r="H98" s="172"/>
    </row>
    <row r="99" spans="1:8" ht="22.5">
      <c r="A99" s="45" t="s">
        <v>133</v>
      </c>
      <c r="B99" s="46" t="s">
        <v>283</v>
      </c>
      <c r="C99" s="48">
        <v>75.447000000000003</v>
      </c>
      <c r="D99" s="48">
        <v>85.387</v>
      </c>
      <c r="E99" s="32">
        <f t="shared" si="2"/>
        <v>7.7022715305170124E-3</v>
      </c>
      <c r="F99" s="59">
        <f>SUM($E$80:E99)</f>
        <v>0.9494526116383758</v>
      </c>
      <c r="H99" s="172"/>
    </row>
    <row r="100" spans="1:8">
      <c r="A100" s="45" t="s">
        <v>138</v>
      </c>
      <c r="B100" s="46" t="s">
        <v>283</v>
      </c>
      <c r="C100" s="48">
        <v>71.069999999999993</v>
      </c>
      <c r="D100" s="48">
        <v>169.30600000000001</v>
      </c>
      <c r="E100" s="32">
        <f t="shared" si="2"/>
        <v>7.2554301386913199E-3</v>
      </c>
      <c r="F100" s="59">
        <f>SUM($E$80:E100)</f>
        <v>0.95670804177706714</v>
      </c>
      <c r="H100" s="172"/>
    </row>
    <row r="101" spans="1:8">
      <c r="A101" s="45" t="s">
        <v>164</v>
      </c>
      <c r="B101" s="46" t="s">
        <v>283</v>
      </c>
      <c r="C101" s="48">
        <v>56.912999999999997</v>
      </c>
      <c r="D101" s="48">
        <v>-2.766</v>
      </c>
      <c r="E101" s="32">
        <f t="shared" si="2"/>
        <v>5.8101631558089076E-3</v>
      </c>
      <c r="F101" s="59">
        <f>SUM($E$80:E101)</f>
        <v>0.9625182049328761</v>
      </c>
      <c r="H101" s="172"/>
    </row>
    <row r="102" spans="1:8" ht="22.5">
      <c r="A102" s="45" t="s">
        <v>152</v>
      </c>
      <c r="B102" s="46" t="s">
        <v>140</v>
      </c>
      <c r="C102" s="48">
        <v>50.96</v>
      </c>
      <c r="D102" s="48">
        <v>6.16</v>
      </c>
      <c r="E102" s="32">
        <f t="shared" si="2"/>
        <v>5.2024302781442195E-3</v>
      </c>
      <c r="F102" s="59">
        <f>SUM($E$80:E102)</f>
        <v>0.96772063521102036</v>
      </c>
      <c r="H102" s="172"/>
    </row>
    <row r="103" spans="1:8">
      <c r="A103" s="45" t="s">
        <v>148</v>
      </c>
      <c r="B103" s="46" t="s">
        <v>283</v>
      </c>
      <c r="C103" s="48">
        <v>40.840000000000003</v>
      </c>
      <c r="D103" s="48">
        <v>60.365000000000002</v>
      </c>
      <c r="E103" s="32">
        <f t="shared" si="2"/>
        <v>4.169294594964873E-3</v>
      </c>
      <c r="F103" s="59">
        <f>SUM($E$80:E103)</f>
        <v>0.97188992980598521</v>
      </c>
      <c r="H103" s="172"/>
    </row>
    <row r="104" spans="1:8">
      <c r="A104" s="45" t="s">
        <v>147</v>
      </c>
      <c r="B104" s="46" t="s">
        <v>140</v>
      </c>
      <c r="C104" s="48">
        <v>30.6</v>
      </c>
      <c r="D104" s="48">
        <v>15.3</v>
      </c>
      <c r="E104" s="32">
        <f t="shared" si="2"/>
        <v>3.1239082910363642E-3</v>
      </c>
      <c r="F104" s="59">
        <f>SUM($E$80:E104)</f>
        <v>0.97501383809702158</v>
      </c>
      <c r="H104" s="172"/>
    </row>
    <row r="105" spans="1:8">
      <c r="A105" s="45" t="s">
        <v>150</v>
      </c>
      <c r="B105" s="46" t="s">
        <v>283</v>
      </c>
      <c r="C105" s="48">
        <v>29.463999999999999</v>
      </c>
      <c r="D105" s="48">
        <v>0.67900000000000005</v>
      </c>
      <c r="E105" s="32">
        <f t="shared" si="2"/>
        <v>3.0079357479442952E-3</v>
      </c>
      <c r="F105" s="59">
        <f>SUM($E$80:E105)</f>
        <v>0.97802177384496591</v>
      </c>
      <c r="H105" s="172"/>
    </row>
    <row r="106" spans="1:8">
      <c r="A106" s="45" t="s">
        <v>159</v>
      </c>
      <c r="B106" s="46" t="s">
        <v>283</v>
      </c>
      <c r="C106" s="48">
        <v>29.119</v>
      </c>
      <c r="D106" s="48">
        <v>50.165999999999997</v>
      </c>
      <c r="E106" s="32">
        <f t="shared" si="2"/>
        <v>2.9727152132904538E-3</v>
      </c>
      <c r="F106" s="59">
        <f>SUM($E$80:E106)</f>
        <v>0.98099448905825637</v>
      </c>
      <c r="H106" s="172"/>
    </row>
    <row r="107" spans="1:8">
      <c r="A107" s="45" t="s">
        <v>145</v>
      </c>
      <c r="B107" s="46" t="s">
        <v>140</v>
      </c>
      <c r="C107" s="48">
        <v>27.9</v>
      </c>
      <c r="D107" s="48">
        <v>15.3</v>
      </c>
      <c r="E107" s="32">
        <f t="shared" si="2"/>
        <v>2.8482693241802144E-3</v>
      </c>
      <c r="F107" s="59">
        <f>SUM($E$80:E107)</f>
        <v>0.98384275838243662</v>
      </c>
      <c r="H107" s="172"/>
    </row>
    <row r="108" spans="1:8">
      <c r="A108" s="45" t="s">
        <v>155</v>
      </c>
      <c r="B108" s="46" t="s">
        <v>283</v>
      </c>
      <c r="C108" s="48">
        <v>24.344000000000001</v>
      </c>
      <c r="D108" s="47"/>
      <c r="E108" s="32">
        <f t="shared" si="2"/>
        <v>2.4852425959800408E-3</v>
      </c>
      <c r="F108" s="59">
        <f>SUM($E$80:E108)</f>
        <v>0.98632800097841666</v>
      </c>
      <c r="H108" s="172"/>
    </row>
    <row r="109" spans="1:8">
      <c r="A109" s="45" t="s">
        <v>188</v>
      </c>
      <c r="B109" s="46" t="s">
        <v>283</v>
      </c>
      <c r="C109" s="48">
        <v>21.489000000000001</v>
      </c>
      <c r="D109" s="47"/>
      <c r="E109" s="32">
        <f t="shared" si="2"/>
        <v>2.193779910656223E-3</v>
      </c>
      <c r="F109" s="59">
        <f>SUM($E$80:E109)</f>
        <v>0.98852178088907283</v>
      </c>
      <c r="H109" s="172"/>
    </row>
    <row r="110" spans="1:8">
      <c r="A110" s="45" t="s">
        <v>189</v>
      </c>
      <c r="B110" s="46" t="s">
        <v>283</v>
      </c>
      <c r="C110" s="48">
        <v>21.434999999999999</v>
      </c>
      <c r="D110" s="47"/>
      <c r="E110" s="32">
        <f t="shared" si="2"/>
        <v>2.1882671313190999E-3</v>
      </c>
      <c r="F110" s="59">
        <f>SUM($E$80:E110)</f>
        <v>0.99071004802039198</v>
      </c>
      <c r="H110" s="172"/>
    </row>
    <row r="111" spans="1:8">
      <c r="A111" s="45" t="s">
        <v>144</v>
      </c>
      <c r="B111" s="46" t="s">
        <v>283</v>
      </c>
      <c r="C111" s="48">
        <v>15.374000000000001</v>
      </c>
      <c r="D111" s="48">
        <v>39.465000000000003</v>
      </c>
      <c r="E111" s="32">
        <f t="shared" si="2"/>
        <v>1.5695086949801655E-3</v>
      </c>
      <c r="F111" s="59">
        <f>SUM($E$80:E111)</f>
        <v>0.99227955671537216</v>
      </c>
      <c r="H111" s="172"/>
    </row>
    <row r="112" spans="1:8">
      <c r="A112" s="45" t="s">
        <v>142</v>
      </c>
      <c r="B112" s="46" t="s">
        <v>283</v>
      </c>
      <c r="C112" s="48">
        <v>14.957000000000001</v>
      </c>
      <c r="D112" s="48">
        <v>17.827000000000002</v>
      </c>
      <c r="E112" s="32">
        <f t="shared" si="2"/>
        <v>1.5269377878768268E-3</v>
      </c>
      <c r="F112" s="59">
        <f>SUM($E$80:E112)</f>
        <v>0.99380649450324898</v>
      </c>
      <c r="H112" s="172"/>
    </row>
    <row r="113" spans="1:8">
      <c r="A113" s="45" t="s">
        <v>184</v>
      </c>
      <c r="B113" s="46" t="s">
        <v>283</v>
      </c>
      <c r="C113" s="48">
        <v>12.143000000000001</v>
      </c>
      <c r="D113" s="48">
        <v>9.4369999999999994</v>
      </c>
      <c r="E113" s="32">
        <f t="shared" si="2"/>
        <v>1.2396607313089729E-3</v>
      </c>
      <c r="F113" s="59">
        <f>SUM($E$80:E113)</f>
        <v>0.99504615523455797</v>
      </c>
      <c r="H113" s="172"/>
    </row>
    <row r="114" spans="1:8">
      <c r="A114" s="45" t="s">
        <v>149</v>
      </c>
      <c r="B114" s="46" t="s">
        <v>283</v>
      </c>
      <c r="C114" s="48">
        <v>12.1</v>
      </c>
      <c r="D114" s="48">
        <v>20.145</v>
      </c>
      <c r="E114" s="32">
        <f t="shared" si="2"/>
        <v>1.235270925540523E-3</v>
      </c>
      <c r="F114" s="59">
        <f>SUM($E$80:E114)</f>
        <v>0.99628142616009852</v>
      </c>
      <c r="H114" s="172"/>
    </row>
    <row r="115" spans="1:8">
      <c r="A115" s="45" t="s">
        <v>177</v>
      </c>
      <c r="B115" s="46" t="s">
        <v>140</v>
      </c>
      <c r="C115" s="48">
        <v>8</v>
      </c>
      <c r="D115" s="47"/>
      <c r="E115" s="32">
        <f t="shared" si="2"/>
        <v>8.1670804994414753E-4</v>
      </c>
      <c r="F115" s="59">
        <f>SUM($E$80:E115)</f>
        <v>0.99709813421004267</v>
      </c>
      <c r="H115" s="172"/>
    </row>
    <row r="116" spans="1:8" ht="22.5">
      <c r="A116" s="45" t="s">
        <v>183</v>
      </c>
      <c r="B116" s="46" t="s">
        <v>283</v>
      </c>
      <c r="C116" s="48">
        <v>7.774</v>
      </c>
      <c r="D116" s="48">
        <v>-1.2390000000000001</v>
      </c>
      <c r="E116" s="32">
        <f t="shared" si="2"/>
        <v>7.9363604753322531E-4</v>
      </c>
      <c r="F116" s="59">
        <f>SUM($E$80:E116)</f>
        <v>0.99789177025757592</v>
      </c>
      <c r="H116" s="172"/>
    </row>
    <row r="117" spans="1:8" ht="22.5">
      <c r="A117" s="45" t="s">
        <v>181</v>
      </c>
      <c r="B117" s="46" t="s">
        <v>140</v>
      </c>
      <c r="C117" s="48">
        <v>5.4</v>
      </c>
      <c r="D117" s="48">
        <v>3.6</v>
      </c>
      <c r="E117" s="32">
        <f t="shared" si="2"/>
        <v>5.5127793371229962E-4</v>
      </c>
      <c r="F117" s="59">
        <f>SUM($E$80:E117)</f>
        <v>0.99844304819128826</v>
      </c>
      <c r="H117" s="172"/>
    </row>
    <row r="118" spans="1:8">
      <c r="A118" s="45" t="s">
        <v>163</v>
      </c>
      <c r="B118" s="46" t="s">
        <v>140</v>
      </c>
      <c r="C118" s="48">
        <v>5</v>
      </c>
      <c r="D118" s="48">
        <v>5</v>
      </c>
      <c r="E118" s="32">
        <f t="shared" si="2"/>
        <v>5.1044253121509215E-4</v>
      </c>
      <c r="F118" s="59">
        <f>SUM($E$80:E118)</f>
        <v>0.99895349072250339</v>
      </c>
      <c r="H118" s="172"/>
    </row>
    <row r="119" spans="1:8">
      <c r="A119" s="45" t="s">
        <v>172</v>
      </c>
      <c r="B119" s="46" t="s">
        <v>140</v>
      </c>
      <c r="C119" s="48">
        <v>3.5</v>
      </c>
      <c r="D119" s="48">
        <v>6.5</v>
      </c>
      <c r="E119" s="32">
        <f t="shared" si="2"/>
        <v>3.5730977185056452E-4</v>
      </c>
      <c r="F119" s="59">
        <f>SUM($E$80:E119)</f>
        <v>0.99931080049435395</v>
      </c>
      <c r="H119" s="172"/>
    </row>
    <row r="120" spans="1:8">
      <c r="A120" s="45" t="s">
        <v>151</v>
      </c>
      <c r="B120" s="46" t="s">
        <v>283</v>
      </c>
      <c r="C120" s="48">
        <v>2.7650000000000001</v>
      </c>
      <c r="D120" s="48">
        <v>19.355</v>
      </c>
      <c r="E120" s="32">
        <f t="shared" si="2"/>
        <v>2.8227471976194601E-4</v>
      </c>
      <c r="F120" s="59">
        <f>SUM($E$80:E120)</f>
        <v>0.99959307521411589</v>
      </c>
      <c r="H120" s="172"/>
    </row>
    <row r="121" spans="1:8">
      <c r="A121" s="45" t="s">
        <v>141</v>
      </c>
      <c r="B121" s="46" t="s">
        <v>283</v>
      </c>
      <c r="C121" s="48">
        <v>2.65</v>
      </c>
      <c r="D121" s="48">
        <v>18.504999999999999</v>
      </c>
      <c r="E121" s="32">
        <f t="shared" si="2"/>
        <v>2.7053454154399884E-4</v>
      </c>
      <c r="F121" s="59">
        <f>SUM($E$80:E121)</f>
        <v>0.99986360975565991</v>
      </c>
      <c r="H121" s="172"/>
    </row>
    <row r="122" spans="1:8">
      <c r="A122" s="45" t="s">
        <v>156</v>
      </c>
      <c r="B122" s="46" t="s">
        <v>283</v>
      </c>
      <c r="C122" s="48">
        <v>0.83599999999999997</v>
      </c>
      <c r="D122" s="48">
        <v>-0.83599999999999997</v>
      </c>
      <c r="E122" s="32">
        <f t="shared" si="2"/>
        <v>8.5345991219163407E-5</v>
      </c>
      <c r="F122" s="59">
        <f>SUM($E$80:E122)</f>
        <v>0.99994895574687903</v>
      </c>
      <c r="H122" s="172"/>
    </row>
    <row r="123" spans="1:8">
      <c r="A123" s="45" t="s">
        <v>182</v>
      </c>
      <c r="B123" s="46" t="s">
        <v>140</v>
      </c>
      <c r="C123" s="48">
        <v>0.5</v>
      </c>
      <c r="D123" s="48">
        <v>9.5</v>
      </c>
      <c r="E123" s="32">
        <f t="shared" si="2"/>
        <v>5.1044253121509221E-5</v>
      </c>
      <c r="F123" s="59">
        <f>SUM($E$80:E123)</f>
        <v>1.0000000000000004</v>
      </c>
      <c r="H123" s="172"/>
    </row>
    <row r="124" spans="1:8">
      <c r="A124" s="69" t="s">
        <v>160</v>
      </c>
      <c r="B124" s="70" t="s">
        <v>283</v>
      </c>
      <c r="C124" s="72"/>
      <c r="D124" s="71">
        <v>53.51</v>
      </c>
      <c r="E124" s="32">
        <f t="shared" si="2"/>
        <v>0</v>
      </c>
      <c r="F124" s="59">
        <f>SUM($E$80:E124)</f>
        <v>1.0000000000000004</v>
      </c>
      <c r="H124" s="172"/>
    </row>
    <row r="125" spans="1:8" ht="22.5">
      <c r="A125" s="69" t="s">
        <v>168</v>
      </c>
      <c r="B125" s="70" t="s">
        <v>283</v>
      </c>
      <c r="C125" s="72"/>
      <c r="D125" s="71">
        <v>51.548000000000002</v>
      </c>
      <c r="E125" s="32">
        <f t="shared" si="2"/>
        <v>0</v>
      </c>
      <c r="F125" s="59">
        <f>SUM($E$80:E125)</f>
        <v>1.0000000000000004</v>
      </c>
      <c r="H125" s="172"/>
    </row>
    <row r="126" spans="1:8">
      <c r="A126" s="73" t="s">
        <v>162</v>
      </c>
      <c r="B126" s="74" t="s">
        <v>140</v>
      </c>
      <c r="C126" s="75"/>
      <c r="D126" s="76">
        <v>86.7</v>
      </c>
      <c r="E126" s="77">
        <f t="shared" si="2"/>
        <v>0</v>
      </c>
      <c r="F126" s="78">
        <f>SUM($E$80:E126)</f>
        <v>1.0000000000000004</v>
      </c>
      <c r="G126" s="79"/>
      <c r="H126" s="173"/>
    </row>
    <row r="128" spans="1:8">
      <c r="A128" s="80" t="s">
        <v>219</v>
      </c>
      <c r="B128" s="54"/>
      <c r="C128" s="55"/>
      <c r="D128" s="56"/>
      <c r="E128" s="32">
        <f>SUM(C129:C145)</f>
        <v>238.45999999999998</v>
      </c>
      <c r="F128" s="57" t="s">
        <v>284</v>
      </c>
    </row>
    <row r="129" spans="1:8">
      <c r="A129" s="58" t="s">
        <v>220</v>
      </c>
      <c r="B129" s="46" t="s">
        <v>283</v>
      </c>
      <c r="C129" s="48">
        <v>60</v>
      </c>
      <c r="D129" s="47"/>
      <c r="E129" s="32">
        <f>C129/$E$128</f>
        <v>0.25161452654533256</v>
      </c>
      <c r="F129" s="59">
        <f>E129</f>
        <v>0.25161452654533256</v>
      </c>
    </row>
    <row r="130" spans="1:8">
      <c r="A130" s="58" t="s">
        <v>225</v>
      </c>
      <c r="B130" s="46" t="s">
        <v>140</v>
      </c>
      <c r="C130" s="48">
        <v>39.6</v>
      </c>
      <c r="D130" s="48">
        <v>3.6</v>
      </c>
      <c r="E130" s="32">
        <f t="shared" ref="E130:E145" si="3">C130/$E$128</f>
        <v>0.16606558751991951</v>
      </c>
      <c r="F130" s="59">
        <f>SUM($E$129:E130)</f>
        <v>0.41768011406525207</v>
      </c>
    </row>
    <row r="131" spans="1:8">
      <c r="A131" s="58" t="s">
        <v>222</v>
      </c>
      <c r="B131" s="46" t="s">
        <v>283</v>
      </c>
      <c r="C131" s="48">
        <v>24</v>
      </c>
      <c r="D131" s="48">
        <v>72</v>
      </c>
      <c r="E131" s="32">
        <f t="shared" si="3"/>
        <v>0.10064581061813303</v>
      </c>
      <c r="F131" s="59">
        <f>SUM($E$129:E131)</f>
        <v>0.51832592468338512</v>
      </c>
    </row>
    <row r="132" spans="1:8">
      <c r="A132" s="58" t="s">
        <v>223</v>
      </c>
      <c r="B132" s="46" t="s">
        <v>283</v>
      </c>
      <c r="C132" s="48">
        <v>22.2</v>
      </c>
      <c r="D132" s="48">
        <v>177.6</v>
      </c>
      <c r="E132" s="32">
        <f t="shared" si="3"/>
        <v>9.3097374821773049E-2</v>
      </c>
      <c r="F132" s="59">
        <f>SUM($E$129:E132)</f>
        <v>0.61142329950515817</v>
      </c>
    </row>
    <row r="133" spans="1:8">
      <c r="A133" s="58" t="s">
        <v>229</v>
      </c>
      <c r="B133" s="46" t="s">
        <v>140</v>
      </c>
      <c r="C133" s="48">
        <v>17.100000000000001</v>
      </c>
      <c r="D133" s="48">
        <v>69.3</v>
      </c>
      <c r="E133" s="32">
        <f t="shared" si="3"/>
        <v>7.1710140065419786E-2</v>
      </c>
      <c r="F133" s="59">
        <f>SUM($E$129:E133)</f>
        <v>0.68313343957057793</v>
      </c>
    </row>
    <row r="134" spans="1:8" ht="22.5">
      <c r="A134" s="58" t="s">
        <v>227</v>
      </c>
      <c r="B134" s="46" t="s">
        <v>140</v>
      </c>
      <c r="C134" s="48">
        <v>13.5</v>
      </c>
      <c r="D134" s="48">
        <v>29.7</v>
      </c>
      <c r="E134" s="32">
        <f t="shared" si="3"/>
        <v>5.6613268472699832E-2</v>
      </c>
      <c r="F134" s="59">
        <f>SUM($E$129:E134)</f>
        <v>0.7397467080432778</v>
      </c>
    </row>
    <row r="135" spans="1:8" ht="22.5">
      <c r="A135" s="60" t="s">
        <v>233</v>
      </c>
      <c r="B135" s="61" t="s">
        <v>140</v>
      </c>
      <c r="C135" s="62">
        <v>13</v>
      </c>
      <c r="D135" s="62">
        <v>187</v>
      </c>
      <c r="E135" s="32">
        <f t="shared" si="3"/>
        <v>5.4516480751488725E-2</v>
      </c>
      <c r="F135" s="59">
        <f>SUM($E$129:E135)</f>
        <v>0.79426318879476654</v>
      </c>
    </row>
    <row r="136" spans="1:8" ht="22.5">
      <c r="A136" s="63" t="s">
        <v>226</v>
      </c>
      <c r="B136" s="64" t="s">
        <v>283</v>
      </c>
      <c r="C136" s="65">
        <v>10</v>
      </c>
      <c r="D136" s="65">
        <v>40</v>
      </c>
      <c r="E136" s="66">
        <f t="shared" si="3"/>
        <v>4.1935754424222094E-2</v>
      </c>
      <c r="F136" s="67">
        <f>SUM($E$129:E136)</f>
        <v>0.83619894321898869</v>
      </c>
      <c r="G136" s="68"/>
      <c r="H136" s="171">
        <f>SUM(D136:D145)</f>
        <v>758.61999999999989</v>
      </c>
    </row>
    <row r="137" spans="1:8">
      <c r="A137" s="69" t="s">
        <v>240</v>
      </c>
      <c r="B137" s="70" t="s">
        <v>140</v>
      </c>
      <c r="C137" s="71">
        <v>6.5</v>
      </c>
      <c r="D137" s="71">
        <v>11.5</v>
      </c>
      <c r="E137" s="32">
        <f t="shared" si="3"/>
        <v>2.7258240375744362E-2</v>
      </c>
      <c r="F137" s="59">
        <f>SUM($E$129:E137)</f>
        <v>0.863457183594733</v>
      </c>
      <c r="H137" s="172"/>
    </row>
    <row r="138" spans="1:8" ht="22.5">
      <c r="A138" s="69" t="s">
        <v>231</v>
      </c>
      <c r="B138" s="70" t="s">
        <v>140</v>
      </c>
      <c r="C138" s="71">
        <v>5.75</v>
      </c>
      <c r="D138" s="71">
        <v>6.25</v>
      </c>
      <c r="E138" s="32">
        <f t="shared" si="3"/>
        <v>2.4113058793927705E-2</v>
      </c>
      <c r="F138" s="59">
        <f>SUM($E$129:E138)</f>
        <v>0.88757024238866067</v>
      </c>
      <c r="H138" s="172"/>
    </row>
    <row r="139" spans="1:8" ht="22.5">
      <c r="A139" s="69" t="s">
        <v>221</v>
      </c>
      <c r="B139" s="70" t="s">
        <v>283</v>
      </c>
      <c r="C139" s="71">
        <v>5</v>
      </c>
      <c r="D139" s="71">
        <v>595</v>
      </c>
      <c r="E139" s="32">
        <f t="shared" si="3"/>
        <v>2.0967877212111047E-2</v>
      </c>
      <c r="F139" s="59">
        <f>SUM($E$129:E139)</f>
        <v>0.90853811960077169</v>
      </c>
      <c r="H139" s="172"/>
    </row>
    <row r="140" spans="1:8">
      <c r="A140" s="69" t="s">
        <v>236</v>
      </c>
      <c r="B140" s="70" t="s">
        <v>140</v>
      </c>
      <c r="C140" s="71">
        <v>4.75</v>
      </c>
      <c r="D140" s="71">
        <v>13.25</v>
      </c>
      <c r="E140" s="32">
        <f t="shared" si="3"/>
        <v>1.9919483351505497E-2</v>
      </c>
      <c r="F140" s="59">
        <f>SUM($E$129:E140)</f>
        <v>0.92845760295227719</v>
      </c>
      <c r="H140" s="172"/>
    </row>
    <row r="141" spans="1:8">
      <c r="A141" s="69" t="s">
        <v>234</v>
      </c>
      <c r="B141" s="70" t="s">
        <v>140</v>
      </c>
      <c r="C141" s="71">
        <v>4.7300000000000004</v>
      </c>
      <c r="D141" s="71">
        <v>15.91</v>
      </c>
      <c r="E141" s="32">
        <f t="shared" si="3"/>
        <v>1.9835611842657051E-2</v>
      </c>
      <c r="F141" s="59">
        <f>SUM($E$129:E141)</f>
        <v>0.94829321479493422</v>
      </c>
      <c r="H141" s="172"/>
    </row>
    <row r="142" spans="1:8">
      <c r="A142" s="69" t="s">
        <v>235</v>
      </c>
      <c r="B142" s="70" t="s">
        <v>140</v>
      </c>
      <c r="C142" s="71">
        <v>3.75</v>
      </c>
      <c r="D142" s="71">
        <v>14.25</v>
      </c>
      <c r="E142" s="32">
        <f t="shared" si="3"/>
        <v>1.5725907909083285E-2</v>
      </c>
      <c r="F142" s="59">
        <f>SUM($E$129:E142)</f>
        <v>0.96401912270401746</v>
      </c>
      <c r="H142" s="172"/>
    </row>
    <row r="143" spans="1:8">
      <c r="A143" s="69" t="s">
        <v>237</v>
      </c>
      <c r="B143" s="70" t="s">
        <v>140</v>
      </c>
      <c r="C143" s="71">
        <v>3.6</v>
      </c>
      <c r="D143" s="71">
        <v>18</v>
      </c>
      <c r="E143" s="32">
        <f t="shared" si="3"/>
        <v>1.5096871592719954E-2</v>
      </c>
      <c r="F143" s="59">
        <f>SUM($E$129:E143)</f>
        <v>0.97911599429673746</v>
      </c>
      <c r="H143" s="172"/>
    </row>
    <row r="144" spans="1:8">
      <c r="A144" s="69" t="s">
        <v>238</v>
      </c>
      <c r="B144" s="70" t="s">
        <v>140</v>
      </c>
      <c r="C144" s="71">
        <v>2.58</v>
      </c>
      <c r="D144" s="71">
        <v>18.059999999999999</v>
      </c>
      <c r="E144" s="32">
        <f t="shared" si="3"/>
        <v>1.0819424641449301E-2</v>
      </c>
      <c r="F144" s="59">
        <f>SUM($E$129:E144)</f>
        <v>0.98993541893818671</v>
      </c>
      <c r="H144" s="172"/>
    </row>
    <row r="145" spans="1:8">
      <c r="A145" s="73" t="s">
        <v>239</v>
      </c>
      <c r="B145" s="74" t="s">
        <v>140</v>
      </c>
      <c r="C145" s="76">
        <v>2.4</v>
      </c>
      <c r="D145" s="76">
        <v>26.4</v>
      </c>
      <c r="E145" s="77">
        <f t="shared" si="3"/>
        <v>1.0064581061813302E-2</v>
      </c>
      <c r="F145" s="78">
        <f>SUM($E$129:E145)</f>
        <v>1</v>
      </c>
      <c r="G145" s="79"/>
      <c r="H145" s="173"/>
    </row>
  </sheetData>
  <mergeCells count="9">
    <mergeCell ref="H136:H145"/>
    <mergeCell ref="E4:H11"/>
    <mergeCell ref="E14:H27"/>
    <mergeCell ref="C1:D1"/>
    <mergeCell ref="K1:Q1"/>
    <mergeCell ref="K2:Q2"/>
    <mergeCell ref="H39:H58"/>
    <mergeCell ref="H64:H77"/>
    <mergeCell ref="H90:H12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M217"/>
  <sheetViews>
    <sheetView topLeftCell="A64" workbookViewId="0">
      <selection activeCell="F9" sqref="F9:F106"/>
    </sheetView>
  </sheetViews>
  <sheetFormatPr defaultColWidth="10.5" defaultRowHeight="11.45" customHeight="1" outlineLevelRow="1"/>
  <cols>
    <col min="1" max="1" width="10.5" style="1"/>
    <col min="2" max="2" width="2.6640625" style="1" customWidth="1"/>
    <col min="3" max="3" width="63.83203125" style="1" customWidth="1"/>
    <col min="4" max="4" width="6.1640625" style="1" customWidth="1"/>
    <col min="5" max="5" width="9.1640625" style="1" customWidth="1"/>
    <col min="6" max="6" width="17" style="1" customWidth="1"/>
  </cols>
  <sheetData>
    <row r="1" spans="1:13" s="1" customFormat="1" ht="9.9499999999999993" customHeight="1" collapsed="1"/>
    <row r="2" spans="1:13" s="1" customFormat="1" ht="11.1" hidden="1" customHeight="1" outlineLevel="1">
      <c r="A2" s="2" t="s">
        <v>285</v>
      </c>
      <c r="B2" s="2"/>
      <c r="C2" s="2" t="s">
        <v>286</v>
      </c>
      <c r="D2" s="2"/>
    </row>
    <row r="3" spans="1:13" s="1" customFormat="1" ht="56.1" hidden="1" customHeight="1" outlineLevel="1">
      <c r="A3" s="2" t="s">
        <v>287</v>
      </c>
      <c r="B3" s="2"/>
      <c r="C3" s="192" t="s">
        <v>288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</row>
    <row r="4" spans="1:13" s="1" customFormat="1" ht="9.9499999999999993" customHeight="1"/>
    <row r="5" spans="1:13" ht="26.1" customHeight="1">
      <c r="A5" s="193" t="s">
        <v>289</v>
      </c>
      <c r="B5" s="193"/>
      <c r="C5" s="193"/>
      <c r="D5" s="193" t="s">
        <v>290</v>
      </c>
      <c r="E5" s="193"/>
      <c r="F5" s="5" t="s">
        <v>291</v>
      </c>
    </row>
    <row r="6" spans="1:13" ht="12.95" customHeight="1">
      <c r="A6" s="183" t="s">
        <v>0</v>
      </c>
      <c r="B6" s="183"/>
      <c r="C6" s="183"/>
      <c r="D6" s="6"/>
      <c r="E6" s="7"/>
      <c r="F6" s="5" t="s">
        <v>292</v>
      </c>
    </row>
    <row r="7" spans="1:13" ht="12.95" customHeight="1">
      <c r="A7" s="184"/>
      <c r="B7" s="185"/>
      <c r="C7" s="186"/>
      <c r="D7" s="6"/>
      <c r="E7" s="7"/>
      <c r="F7" s="4" t="s">
        <v>293</v>
      </c>
    </row>
    <row r="8" spans="1:13" ht="11.1" customHeight="1">
      <c r="A8" s="194" t="s">
        <v>294</v>
      </c>
      <c r="B8" s="194"/>
      <c r="C8" s="194"/>
      <c r="D8" s="8"/>
      <c r="E8" s="9"/>
      <c r="F8" s="10">
        <v>132636.21109999999</v>
      </c>
    </row>
    <row r="9" spans="1:13" s="1" customFormat="1" ht="11.1" customHeight="1" outlineLevel="1">
      <c r="A9" s="190" t="s">
        <v>119</v>
      </c>
      <c r="B9" s="190"/>
      <c r="C9" s="190"/>
      <c r="D9" s="191" t="s">
        <v>295</v>
      </c>
      <c r="E9" s="191"/>
      <c r="F9" s="11">
        <v>24867.464</v>
      </c>
    </row>
    <row r="10" spans="1:13" s="1" customFormat="1" ht="11.1" customHeight="1" outlineLevel="1">
      <c r="A10" s="190" t="s">
        <v>120</v>
      </c>
      <c r="B10" s="190"/>
      <c r="C10" s="190"/>
      <c r="D10" s="191" t="s">
        <v>295</v>
      </c>
      <c r="E10" s="191"/>
      <c r="F10" s="11">
        <v>16500.812000000002</v>
      </c>
    </row>
    <row r="11" spans="1:13" s="1" customFormat="1" ht="21.95" customHeight="1" outlineLevel="1">
      <c r="A11" s="190" t="s">
        <v>121</v>
      </c>
      <c r="B11" s="190"/>
      <c r="C11" s="190"/>
      <c r="D11" s="191" t="s">
        <v>296</v>
      </c>
      <c r="E11" s="191"/>
      <c r="F11" s="11">
        <v>12705.811</v>
      </c>
    </row>
    <row r="12" spans="1:13" s="1" customFormat="1" ht="11.1" customHeight="1" outlineLevel="1">
      <c r="A12" s="190" t="s">
        <v>122</v>
      </c>
      <c r="B12" s="190"/>
      <c r="C12" s="190"/>
      <c r="D12" s="191" t="s">
        <v>297</v>
      </c>
      <c r="E12" s="191"/>
      <c r="F12" s="11">
        <v>11573.364</v>
      </c>
    </row>
    <row r="13" spans="1:13" s="1" customFormat="1" ht="11.1" customHeight="1" outlineLevel="1">
      <c r="A13" s="190" t="s">
        <v>123</v>
      </c>
      <c r="B13" s="190"/>
      <c r="C13" s="190"/>
      <c r="D13" s="191" t="s">
        <v>295</v>
      </c>
      <c r="E13" s="191"/>
      <c r="F13" s="11">
        <v>8159.3280000000004</v>
      </c>
    </row>
    <row r="14" spans="1:13" s="1" customFormat="1" ht="11.1" customHeight="1" outlineLevel="1">
      <c r="A14" s="190" t="s">
        <v>124</v>
      </c>
      <c r="B14" s="190"/>
      <c r="C14" s="190"/>
      <c r="D14" s="191" t="s">
        <v>295</v>
      </c>
      <c r="E14" s="191"/>
      <c r="F14" s="11">
        <v>6287.0829999999996</v>
      </c>
    </row>
    <row r="15" spans="1:13" s="1" customFormat="1" ht="11.1" customHeight="1" outlineLevel="1">
      <c r="A15" s="190" t="s">
        <v>125</v>
      </c>
      <c r="B15" s="190"/>
      <c r="C15" s="190"/>
      <c r="D15" s="191" t="s">
        <v>295</v>
      </c>
      <c r="E15" s="191"/>
      <c r="F15" s="11">
        <v>6050.2979999999998</v>
      </c>
    </row>
    <row r="16" spans="1:13" s="1" customFormat="1" ht="11.1" customHeight="1" outlineLevel="1">
      <c r="A16" s="190" t="s">
        <v>126</v>
      </c>
      <c r="B16" s="190"/>
      <c r="C16" s="190"/>
      <c r="D16" s="191" t="s">
        <v>298</v>
      </c>
      <c r="E16" s="191"/>
      <c r="F16" s="11">
        <v>5521.7640000000001</v>
      </c>
    </row>
    <row r="17" spans="1:6" s="1" customFormat="1" ht="11.1" customHeight="1" outlineLevel="1">
      <c r="A17" s="190" t="s">
        <v>127</v>
      </c>
      <c r="B17" s="190"/>
      <c r="C17" s="190"/>
      <c r="D17" s="191" t="s">
        <v>297</v>
      </c>
      <c r="E17" s="191"/>
      <c r="F17" s="11">
        <v>3983.5459999999998</v>
      </c>
    </row>
    <row r="18" spans="1:6" s="1" customFormat="1" ht="21.95" customHeight="1" outlineLevel="1">
      <c r="A18" s="190" t="s">
        <v>128</v>
      </c>
      <c r="B18" s="190"/>
      <c r="C18" s="190"/>
      <c r="D18" s="191" t="s">
        <v>298</v>
      </c>
      <c r="E18" s="191"/>
      <c r="F18" s="11">
        <v>3824.6089999999999</v>
      </c>
    </row>
    <row r="19" spans="1:6" s="1" customFormat="1" ht="11.1" customHeight="1" outlineLevel="1">
      <c r="A19" s="190" t="s">
        <v>129</v>
      </c>
      <c r="B19" s="190"/>
      <c r="C19" s="190"/>
      <c r="D19" s="191" t="s">
        <v>298</v>
      </c>
      <c r="E19" s="191"/>
      <c r="F19" s="11">
        <v>2959.855</v>
      </c>
    </row>
    <row r="20" spans="1:6" s="1" customFormat="1" ht="11.1" customHeight="1" outlineLevel="1">
      <c r="A20" s="190" t="s">
        <v>130</v>
      </c>
      <c r="B20" s="190"/>
      <c r="C20" s="190"/>
      <c r="D20" s="191" t="s">
        <v>296</v>
      </c>
      <c r="E20" s="191"/>
      <c r="F20" s="11">
        <v>2783.4760000000001</v>
      </c>
    </row>
    <row r="21" spans="1:6" s="1" customFormat="1" ht="11.1" customHeight="1" outlineLevel="1">
      <c r="A21" s="190" t="s">
        <v>131</v>
      </c>
      <c r="B21" s="190"/>
      <c r="C21" s="190"/>
      <c r="D21" s="191" t="s">
        <v>296</v>
      </c>
      <c r="E21" s="191"/>
      <c r="F21" s="12">
        <v>2280.86</v>
      </c>
    </row>
    <row r="22" spans="1:6" s="1" customFormat="1" ht="11.1" customHeight="1" outlineLevel="1">
      <c r="A22" s="190" t="s">
        <v>132</v>
      </c>
      <c r="B22" s="190"/>
      <c r="C22" s="190"/>
      <c r="D22" s="191" t="s">
        <v>296</v>
      </c>
      <c r="E22" s="191"/>
      <c r="F22" s="11">
        <v>1735.403</v>
      </c>
    </row>
    <row r="23" spans="1:6" s="1" customFormat="1" ht="11.1" customHeight="1" outlineLevel="1">
      <c r="A23" s="190" t="s">
        <v>133</v>
      </c>
      <c r="B23" s="190"/>
      <c r="C23" s="190"/>
      <c r="D23" s="191" t="s">
        <v>299</v>
      </c>
      <c r="E23" s="191"/>
      <c r="F23" s="11">
        <v>1403.742</v>
      </c>
    </row>
    <row r="24" spans="1:6" s="1" customFormat="1" ht="11.1" customHeight="1" outlineLevel="1">
      <c r="A24" s="190" t="s">
        <v>134</v>
      </c>
      <c r="B24" s="190"/>
      <c r="C24" s="190"/>
      <c r="D24" s="191" t="s">
        <v>296</v>
      </c>
      <c r="E24" s="191"/>
      <c r="F24" s="11">
        <v>1290.152</v>
      </c>
    </row>
    <row r="25" spans="1:6" s="1" customFormat="1" ht="11.1" customHeight="1" outlineLevel="1">
      <c r="A25" s="190" t="s">
        <v>135</v>
      </c>
      <c r="B25" s="190"/>
      <c r="C25" s="190"/>
      <c r="D25" s="191" t="s">
        <v>299</v>
      </c>
      <c r="E25" s="191"/>
      <c r="F25" s="11">
        <v>1177.931</v>
      </c>
    </row>
    <row r="26" spans="1:6" s="1" customFormat="1" ht="11.1" customHeight="1" outlineLevel="1">
      <c r="A26" s="190" t="s">
        <v>136</v>
      </c>
      <c r="B26" s="190"/>
      <c r="C26" s="190"/>
      <c r="D26" s="191" t="s">
        <v>296</v>
      </c>
      <c r="E26" s="191"/>
      <c r="F26" s="11">
        <v>1077.431</v>
      </c>
    </row>
    <row r="27" spans="1:6" s="1" customFormat="1" ht="11.1" customHeight="1" outlineLevel="1">
      <c r="A27" s="190" t="s">
        <v>137</v>
      </c>
      <c r="B27" s="190"/>
      <c r="C27" s="190"/>
      <c r="D27" s="191" t="s">
        <v>295</v>
      </c>
      <c r="E27" s="191"/>
      <c r="F27" s="11">
        <v>1035.8230000000001</v>
      </c>
    </row>
    <row r="28" spans="1:6" s="1" customFormat="1" ht="11.1" customHeight="1" outlineLevel="1">
      <c r="A28" s="190" t="s">
        <v>138</v>
      </c>
      <c r="B28" s="190"/>
      <c r="C28" s="190"/>
      <c r="D28" s="191" t="s">
        <v>295</v>
      </c>
      <c r="E28" s="191"/>
      <c r="F28" s="13">
        <v>968.928</v>
      </c>
    </row>
    <row r="29" spans="1:6" s="1" customFormat="1" ht="11.1" customHeight="1" outlineLevel="1">
      <c r="A29" s="190" t="s">
        <v>139</v>
      </c>
      <c r="B29" s="190"/>
      <c r="C29" s="190"/>
      <c r="D29" s="191" t="s">
        <v>296</v>
      </c>
      <c r="E29" s="191"/>
      <c r="F29" s="13">
        <v>830.42399999999998</v>
      </c>
    </row>
    <row r="30" spans="1:6" s="1" customFormat="1" ht="11.1" customHeight="1" outlineLevel="1">
      <c r="A30" s="190" t="s">
        <v>141</v>
      </c>
      <c r="B30" s="190"/>
      <c r="C30" s="190"/>
      <c r="D30" s="191" t="s">
        <v>295</v>
      </c>
      <c r="E30" s="191"/>
      <c r="F30" s="13">
        <v>825.52700000000004</v>
      </c>
    </row>
    <row r="31" spans="1:6" s="1" customFormat="1" ht="11.1" customHeight="1" outlineLevel="1">
      <c r="A31" s="190" t="s">
        <v>142</v>
      </c>
      <c r="B31" s="190"/>
      <c r="C31" s="190"/>
      <c r="D31" s="191" t="s">
        <v>295</v>
      </c>
      <c r="E31" s="191"/>
      <c r="F31" s="13">
        <v>757.822</v>
      </c>
    </row>
    <row r="32" spans="1:6" s="1" customFormat="1" ht="11.1" customHeight="1" outlineLevel="1">
      <c r="A32" s="190" t="s">
        <v>143</v>
      </c>
      <c r="B32" s="190"/>
      <c r="C32" s="190"/>
      <c r="D32" s="191" t="s">
        <v>299</v>
      </c>
      <c r="E32" s="191"/>
      <c r="F32" s="13">
        <v>753.60699999999997</v>
      </c>
    </row>
    <row r="33" spans="1:6" s="1" customFormat="1" ht="11.1" customHeight="1" outlineLevel="1">
      <c r="A33" s="190" t="s">
        <v>220</v>
      </c>
      <c r="B33" s="190"/>
      <c r="C33" s="190"/>
      <c r="D33" s="191" t="s">
        <v>300</v>
      </c>
      <c r="E33" s="191"/>
      <c r="F33" s="14">
        <v>749.93</v>
      </c>
    </row>
    <row r="34" spans="1:6" s="1" customFormat="1" ht="11.1" customHeight="1" outlineLevel="1">
      <c r="A34" s="190" t="s">
        <v>144</v>
      </c>
      <c r="B34" s="190"/>
      <c r="C34" s="190"/>
      <c r="D34" s="191" t="s">
        <v>296</v>
      </c>
      <c r="E34" s="191"/>
      <c r="F34" s="13">
        <v>682.06600000000003</v>
      </c>
    </row>
    <row r="35" spans="1:6" s="1" customFormat="1" ht="11.1" customHeight="1" outlineLevel="1">
      <c r="A35" s="190" t="s">
        <v>145</v>
      </c>
      <c r="B35" s="190"/>
      <c r="C35" s="190"/>
      <c r="D35" s="191" t="s">
        <v>296</v>
      </c>
      <c r="E35" s="191"/>
      <c r="F35" s="15">
        <v>670.66650000000004</v>
      </c>
    </row>
    <row r="36" spans="1:6" s="1" customFormat="1" ht="11.1" customHeight="1" outlineLevel="1">
      <c r="A36" s="190" t="s">
        <v>146</v>
      </c>
      <c r="B36" s="190"/>
      <c r="C36" s="190"/>
      <c r="D36" s="191" t="s">
        <v>299</v>
      </c>
      <c r="E36" s="191"/>
      <c r="F36" s="14">
        <v>631.74</v>
      </c>
    </row>
    <row r="37" spans="1:6" s="1" customFormat="1" ht="11.1" customHeight="1" outlineLevel="1">
      <c r="A37" s="190" t="s">
        <v>147</v>
      </c>
      <c r="B37" s="190"/>
      <c r="C37" s="190"/>
      <c r="D37" s="191" t="s">
        <v>296</v>
      </c>
      <c r="E37" s="191"/>
      <c r="F37" s="14">
        <v>611.54999999999995</v>
      </c>
    </row>
    <row r="38" spans="1:6" s="1" customFormat="1" ht="11.1" customHeight="1" outlineLevel="1">
      <c r="A38" s="190" t="s">
        <v>221</v>
      </c>
      <c r="B38" s="190"/>
      <c r="C38" s="190"/>
      <c r="D38" s="191" t="s">
        <v>301</v>
      </c>
      <c r="E38" s="191"/>
      <c r="F38" s="16">
        <v>540</v>
      </c>
    </row>
    <row r="39" spans="1:6" s="1" customFormat="1" ht="11.1" customHeight="1" outlineLevel="1">
      <c r="A39" s="190" t="s">
        <v>148</v>
      </c>
      <c r="B39" s="190"/>
      <c r="C39" s="190"/>
      <c r="D39" s="191" t="s">
        <v>296</v>
      </c>
      <c r="E39" s="191"/>
      <c r="F39" s="14">
        <v>501.74</v>
      </c>
    </row>
    <row r="40" spans="1:6" s="1" customFormat="1" ht="11.1" customHeight="1" outlineLevel="1">
      <c r="A40" s="190" t="s">
        <v>149</v>
      </c>
      <c r="B40" s="190"/>
      <c r="C40" s="190"/>
      <c r="D40" s="191" t="s">
        <v>295</v>
      </c>
      <c r="E40" s="191"/>
      <c r="F40" s="13">
        <v>479.02800000000002</v>
      </c>
    </row>
    <row r="41" spans="1:6" s="1" customFormat="1" ht="11.1" customHeight="1" outlineLevel="1">
      <c r="A41" s="190" t="s">
        <v>150</v>
      </c>
      <c r="B41" s="190"/>
      <c r="C41" s="190"/>
      <c r="D41" s="191" t="s">
        <v>298</v>
      </c>
      <c r="E41" s="191"/>
      <c r="F41" s="13">
        <v>475.03199999999998</v>
      </c>
    </row>
    <row r="42" spans="1:6" s="1" customFormat="1" ht="11.1" customHeight="1" outlineLevel="1">
      <c r="A42" s="190" t="s">
        <v>151</v>
      </c>
      <c r="B42" s="190"/>
      <c r="C42" s="190"/>
      <c r="D42" s="191" t="s">
        <v>295</v>
      </c>
      <c r="E42" s="191"/>
      <c r="F42" s="13">
        <v>465.87099999999998</v>
      </c>
    </row>
    <row r="43" spans="1:6" s="1" customFormat="1" ht="11.1" customHeight="1" outlineLevel="1">
      <c r="A43" s="190" t="s">
        <v>152</v>
      </c>
      <c r="B43" s="190"/>
      <c r="C43" s="190"/>
      <c r="D43" s="191" t="s">
        <v>296</v>
      </c>
      <c r="E43" s="191"/>
      <c r="F43" s="14">
        <v>448.28</v>
      </c>
    </row>
    <row r="44" spans="1:6" s="1" customFormat="1" ht="21.95" customHeight="1" outlineLevel="1">
      <c r="A44" s="190" t="s">
        <v>153</v>
      </c>
      <c r="B44" s="190"/>
      <c r="C44" s="190"/>
      <c r="D44" s="191" t="s">
        <v>296</v>
      </c>
      <c r="E44" s="191"/>
      <c r="F44" s="13">
        <v>430.55599999999998</v>
      </c>
    </row>
    <row r="45" spans="1:6" s="1" customFormat="1" ht="11.1" customHeight="1" outlineLevel="1">
      <c r="A45" s="190" t="s">
        <v>222</v>
      </c>
      <c r="B45" s="190"/>
      <c r="C45" s="190"/>
      <c r="D45" s="191" t="s">
        <v>300</v>
      </c>
      <c r="E45" s="191"/>
      <c r="F45" s="16">
        <v>424</v>
      </c>
    </row>
    <row r="46" spans="1:6" s="1" customFormat="1" ht="11.1" customHeight="1" outlineLevel="1">
      <c r="A46" s="190" t="s">
        <v>154</v>
      </c>
      <c r="B46" s="190"/>
      <c r="C46" s="190"/>
      <c r="D46" s="191" t="s">
        <v>297</v>
      </c>
      <c r="E46" s="191"/>
      <c r="F46" s="13">
        <v>413.01900000000001</v>
      </c>
    </row>
    <row r="47" spans="1:6" s="1" customFormat="1" ht="11.1" customHeight="1" outlineLevel="1">
      <c r="A47" s="190" t="s">
        <v>155</v>
      </c>
      <c r="B47" s="190"/>
      <c r="C47" s="190"/>
      <c r="D47" s="191" t="s">
        <v>296</v>
      </c>
      <c r="E47" s="191"/>
      <c r="F47" s="14">
        <v>344.92</v>
      </c>
    </row>
    <row r="48" spans="1:6" s="1" customFormat="1" ht="11.1" customHeight="1" outlineLevel="1">
      <c r="A48" s="190" t="s">
        <v>156</v>
      </c>
      <c r="B48" s="190"/>
      <c r="C48" s="190"/>
      <c r="D48" s="191" t="s">
        <v>295</v>
      </c>
      <c r="E48" s="191"/>
      <c r="F48" s="13">
        <v>342.77600000000001</v>
      </c>
    </row>
    <row r="49" spans="1:6" s="1" customFormat="1" ht="21.95" customHeight="1" outlineLevel="1">
      <c r="A49" s="190" t="s">
        <v>157</v>
      </c>
      <c r="B49" s="190"/>
      <c r="C49" s="190"/>
      <c r="D49" s="191" t="s">
        <v>295</v>
      </c>
      <c r="E49" s="191"/>
      <c r="F49" s="13">
        <v>299.31900000000002</v>
      </c>
    </row>
    <row r="50" spans="1:6" s="1" customFormat="1" ht="11.1" customHeight="1" outlineLevel="1">
      <c r="A50" s="190" t="s">
        <v>223</v>
      </c>
      <c r="B50" s="190"/>
      <c r="C50" s="190"/>
      <c r="D50" s="191" t="s">
        <v>300</v>
      </c>
      <c r="E50" s="191"/>
      <c r="F50" s="17">
        <v>292.5</v>
      </c>
    </row>
    <row r="51" spans="1:6" s="1" customFormat="1" ht="11.1" customHeight="1" outlineLevel="1">
      <c r="A51" s="190" t="s">
        <v>158</v>
      </c>
      <c r="B51" s="190"/>
      <c r="C51" s="190"/>
      <c r="D51" s="191" t="s">
        <v>296</v>
      </c>
      <c r="E51" s="191"/>
      <c r="F51" s="13">
        <v>268.26900000000001</v>
      </c>
    </row>
    <row r="52" spans="1:6" s="1" customFormat="1" ht="21.95" customHeight="1" outlineLevel="1">
      <c r="A52" s="190" t="s">
        <v>224</v>
      </c>
      <c r="B52" s="190"/>
      <c r="C52" s="190"/>
      <c r="D52" s="191" t="s">
        <v>300</v>
      </c>
      <c r="E52" s="191"/>
      <c r="F52" s="17">
        <v>245.7</v>
      </c>
    </row>
    <row r="53" spans="1:6" s="1" customFormat="1" ht="11.1" customHeight="1" outlineLevel="1">
      <c r="A53" s="190" t="s">
        <v>159</v>
      </c>
      <c r="B53" s="190"/>
      <c r="C53" s="190"/>
      <c r="D53" s="191" t="s">
        <v>298</v>
      </c>
      <c r="E53" s="191"/>
      <c r="F53" s="13">
        <v>226.36500000000001</v>
      </c>
    </row>
    <row r="54" spans="1:6" s="1" customFormat="1" ht="11.1" customHeight="1" outlineLevel="1">
      <c r="A54" s="190" t="s">
        <v>225</v>
      </c>
      <c r="B54" s="190"/>
      <c r="C54" s="190"/>
      <c r="D54" s="191" t="s">
        <v>301</v>
      </c>
      <c r="E54" s="191"/>
      <c r="F54" s="17">
        <v>218.7</v>
      </c>
    </row>
    <row r="55" spans="1:6" s="1" customFormat="1" ht="21.95" customHeight="1" outlineLevel="1">
      <c r="A55" s="190" t="s">
        <v>226</v>
      </c>
      <c r="B55" s="190"/>
      <c r="C55" s="190"/>
      <c r="D55" s="191" t="s">
        <v>301</v>
      </c>
      <c r="E55" s="191"/>
      <c r="F55" s="16">
        <v>200</v>
      </c>
    </row>
    <row r="56" spans="1:6" s="1" customFormat="1" ht="21.95" customHeight="1" outlineLevel="1">
      <c r="A56" s="190" t="s">
        <v>227</v>
      </c>
      <c r="B56" s="190"/>
      <c r="C56" s="190"/>
      <c r="D56" s="191" t="s">
        <v>301</v>
      </c>
      <c r="E56" s="191"/>
      <c r="F56" s="17">
        <v>192.6</v>
      </c>
    </row>
    <row r="57" spans="1:6" s="1" customFormat="1" ht="11.1" customHeight="1" outlineLevel="1">
      <c r="A57" s="190" t="s">
        <v>228</v>
      </c>
      <c r="B57" s="190"/>
      <c r="C57" s="190"/>
      <c r="D57" s="191" t="s">
        <v>300</v>
      </c>
      <c r="E57" s="191"/>
      <c r="F57" s="16">
        <v>168</v>
      </c>
    </row>
    <row r="58" spans="1:6" s="1" customFormat="1" ht="11.1" customHeight="1" outlineLevel="1">
      <c r="A58" s="190" t="s">
        <v>160</v>
      </c>
      <c r="B58" s="190"/>
      <c r="C58" s="190"/>
      <c r="D58" s="191" t="s">
        <v>295</v>
      </c>
      <c r="E58" s="191"/>
      <c r="F58" s="13">
        <v>166.571</v>
      </c>
    </row>
    <row r="59" spans="1:6" s="1" customFormat="1" ht="11.1" customHeight="1" outlineLevel="1">
      <c r="A59" s="190" t="s">
        <v>161</v>
      </c>
      <c r="B59" s="190"/>
      <c r="C59" s="190"/>
      <c r="D59" s="191" t="s">
        <v>298</v>
      </c>
      <c r="E59" s="191"/>
      <c r="F59" s="14">
        <v>157.33000000000001</v>
      </c>
    </row>
    <row r="60" spans="1:6" s="1" customFormat="1" ht="11.1" customHeight="1" outlineLevel="1">
      <c r="A60" s="190" t="s">
        <v>229</v>
      </c>
      <c r="B60" s="190"/>
      <c r="C60" s="190"/>
      <c r="D60" s="191" t="s">
        <v>301</v>
      </c>
      <c r="E60" s="191"/>
      <c r="F60" s="17">
        <v>155.69999999999999</v>
      </c>
    </row>
    <row r="61" spans="1:6" s="1" customFormat="1" ht="11.1" customHeight="1" outlineLevel="1">
      <c r="A61" s="190" t="s">
        <v>162</v>
      </c>
      <c r="B61" s="190"/>
      <c r="C61" s="190"/>
      <c r="D61" s="191" t="s">
        <v>302</v>
      </c>
      <c r="E61" s="191"/>
      <c r="F61" s="14">
        <v>138.88999999999999</v>
      </c>
    </row>
    <row r="62" spans="1:6" s="1" customFormat="1" ht="11.1" customHeight="1" outlineLevel="1">
      <c r="A62" s="190" t="s">
        <v>163</v>
      </c>
      <c r="B62" s="190"/>
      <c r="C62" s="190"/>
      <c r="D62" s="191" t="s">
        <v>295</v>
      </c>
      <c r="E62" s="191"/>
      <c r="F62" s="16">
        <v>137</v>
      </c>
    </row>
    <row r="63" spans="1:6" s="1" customFormat="1" ht="21.95" customHeight="1" outlineLevel="1">
      <c r="A63" s="190" t="s">
        <v>230</v>
      </c>
      <c r="B63" s="190"/>
      <c r="C63" s="190"/>
      <c r="D63" s="191" t="s">
        <v>300</v>
      </c>
      <c r="E63" s="191"/>
      <c r="F63" s="16">
        <v>122</v>
      </c>
    </row>
    <row r="64" spans="1:6" s="1" customFormat="1" ht="11.1" customHeight="1" outlineLevel="1">
      <c r="A64" s="190" t="s">
        <v>164</v>
      </c>
      <c r="B64" s="190"/>
      <c r="C64" s="190"/>
      <c r="D64" s="191" t="s">
        <v>295</v>
      </c>
      <c r="E64" s="191"/>
      <c r="F64" s="13">
        <v>121.65300000000001</v>
      </c>
    </row>
    <row r="65" spans="1:6" s="1" customFormat="1" ht="11.1" customHeight="1" outlineLevel="1">
      <c r="A65" s="190" t="s">
        <v>165</v>
      </c>
      <c r="B65" s="190"/>
      <c r="C65" s="190"/>
      <c r="D65" s="191" t="s">
        <v>296</v>
      </c>
      <c r="E65" s="191"/>
      <c r="F65" s="16">
        <v>116</v>
      </c>
    </row>
    <row r="66" spans="1:6" s="1" customFormat="1" ht="11.1" customHeight="1" outlineLevel="1">
      <c r="A66" s="190" t="s">
        <v>166</v>
      </c>
      <c r="B66" s="190"/>
      <c r="C66" s="190"/>
      <c r="D66" s="191" t="s">
        <v>296</v>
      </c>
      <c r="E66" s="191"/>
      <c r="F66" s="17">
        <v>113.2</v>
      </c>
    </row>
    <row r="67" spans="1:6" s="1" customFormat="1" ht="11.1" customHeight="1" outlineLevel="1">
      <c r="A67" s="190" t="s">
        <v>167</v>
      </c>
      <c r="B67" s="190"/>
      <c r="C67" s="190"/>
      <c r="D67" s="191" t="s">
        <v>295</v>
      </c>
      <c r="E67" s="191"/>
      <c r="F67" s="14">
        <v>105.75</v>
      </c>
    </row>
    <row r="68" spans="1:6" s="1" customFormat="1" ht="21.95" customHeight="1" outlineLevel="1">
      <c r="A68" s="190" t="s">
        <v>168</v>
      </c>
      <c r="B68" s="190"/>
      <c r="C68" s="190"/>
      <c r="D68" s="191" t="s">
        <v>299</v>
      </c>
      <c r="E68" s="191"/>
      <c r="F68" s="13">
        <v>104.52800000000001</v>
      </c>
    </row>
    <row r="69" spans="1:6" s="1" customFormat="1" ht="11.1" customHeight="1" outlineLevel="1">
      <c r="A69" s="190" t="s">
        <v>169</v>
      </c>
      <c r="B69" s="190"/>
      <c r="C69" s="190"/>
      <c r="D69" s="191" t="s">
        <v>299</v>
      </c>
      <c r="E69" s="191"/>
      <c r="F69" s="13">
        <v>101.541</v>
      </c>
    </row>
    <row r="70" spans="1:6" s="1" customFormat="1" ht="11.1" customHeight="1" outlineLevel="1">
      <c r="A70" s="190" t="s">
        <v>170</v>
      </c>
      <c r="B70" s="190"/>
      <c r="C70" s="190"/>
      <c r="D70" s="191" t="s">
        <v>296</v>
      </c>
      <c r="E70" s="191"/>
      <c r="F70" s="14">
        <v>97.31</v>
      </c>
    </row>
    <row r="71" spans="1:6" s="1" customFormat="1" ht="11.1" customHeight="1" outlineLevel="1">
      <c r="A71" s="190" t="s">
        <v>171</v>
      </c>
      <c r="B71" s="190"/>
      <c r="C71" s="190"/>
      <c r="D71" s="191" t="s">
        <v>295</v>
      </c>
      <c r="E71" s="191"/>
      <c r="F71" s="15">
        <v>92.716800000000006</v>
      </c>
    </row>
    <row r="72" spans="1:6" s="1" customFormat="1" ht="11.1" customHeight="1" outlineLevel="1">
      <c r="A72" s="190" t="s">
        <v>172</v>
      </c>
      <c r="B72" s="190"/>
      <c r="C72" s="190"/>
      <c r="D72" s="191" t="s">
        <v>295</v>
      </c>
      <c r="E72" s="191"/>
      <c r="F72" s="17">
        <v>78.5</v>
      </c>
    </row>
    <row r="73" spans="1:6" s="1" customFormat="1" ht="11.1" customHeight="1" outlineLevel="1">
      <c r="A73" s="190" t="s">
        <v>173</v>
      </c>
      <c r="B73" s="190"/>
      <c r="C73" s="190"/>
      <c r="D73" s="191" t="s">
        <v>296</v>
      </c>
      <c r="E73" s="191"/>
      <c r="F73" s="14">
        <v>78.12</v>
      </c>
    </row>
    <row r="74" spans="1:6" s="1" customFormat="1" ht="11.1" customHeight="1" outlineLevel="1">
      <c r="A74" s="190" t="s">
        <v>174</v>
      </c>
      <c r="B74" s="190"/>
      <c r="C74" s="190"/>
      <c r="D74" s="191" t="s">
        <v>296</v>
      </c>
      <c r="E74" s="191"/>
      <c r="F74" s="13">
        <v>71.274000000000001</v>
      </c>
    </row>
    <row r="75" spans="1:6" s="1" customFormat="1" ht="11.1" customHeight="1" outlineLevel="1">
      <c r="A75" s="190" t="s">
        <v>231</v>
      </c>
      <c r="B75" s="190"/>
      <c r="C75" s="190"/>
      <c r="D75" s="191" t="s">
        <v>300</v>
      </c>
      <c r="E75" s="191"/>
      <c r="F75" s="14">
        <v>71.25</v>
      </c>
    </row>
    <row r="76" spans="1:6" s="1" customFormat="1" ht="11.1" customHeight="1" outlineLevel="1">
      <c r="A76" s="190" t="s">
        <v>175</v>
      </c>
      <c r="B76" s="190"/>
      <c r="C76" s="190"/>
      <c r="D76" s="191" t="s">
        <v>299</v>
      </c>
      <c r="E76" s="191"/>
      <c r="F76" s="16">
        <v>68</v>
      </c>
    </row>
    <row r="77" spans="1:6" s="1" customFormat="1" ht="11.1" customHeight="1" outlineLevel="1">
      <c r="A77" s="190" t="s">
        <v>232</v>
      </c>
      <c r="B77" s="190"/>
      <c r="C77" s="190"/>
      <c r="D77" s="191" t="s">
        <v>301</v>
      </c>
      <c r="E77" s="191"/>
      <c r="F77" s="17">
        <v>61.2</v>
      </c>
    </row>
    <row r="78" spans="1:6" s="1" customFormat="1" ht="21.95" customHeight="1" outlineLevel="1">
      <c r="A78" s="190" t="s">
        <v>176</v>
      </c>
      <c r="B78" s="190"/>
      <c r="C78" s="190"/>
      <c r="D78" s="191" t="s">
        <v>295</v>
      </c>
      <c r="E78" s="191"/>
      <c r="F78" s="14">
        <v>61.14</v>
      </c>
    </row>
    <row r="79" spans="1:6" s="1" customFormat="1" ht="11.1" customHeight="1" outlineLevel="1">
      <c r="A79" s="190" t="s">
        <v>177</v>
      </c>
      <c r="B79" s="190"/>
      <c r="C79" s="190"/>
      <c r="D79" s="191" t="s">
        <v>297</v>
      </c>
      <c r="E79" s="191"/>
      <c r="F79" s="17">
        <v>57.2</v>
      </c>
    </row>
    <row r="80" spans="1:6" s="1" customFormat="1" ht="21.95" customHeight="1" outlineLevel="1">
      <c r="A80" s="190" t="s">
        <v>178</v>
      </c>
      <c r="B80" s="190"/>
      <c r="C80" s="190"/>
      <c r="D80" s="191" t="s">
        <v>295</v>
      </c>
      <c r="E80" s="191"/>
      <c r="F80" s="13">
        <v>56.314999999999998</v>
      </c>
    </row>
    <row r="81" spans="1:6" s="1" customFormat="1" ht="11.1" customHeight="1" outlineLevel="1">
      <c r="A81" s="190" t="s">
        <v>233</v>
      </c>
      <c r="B81" s="190"/>
      <c r="C81" s="190"/>
      <c r="D81" s="191" t="s">
        <v>301</v>
      </c>
      <c r="E81" s="191"/>
      <c r="F81" s="16">
        <v>51</v>
      </c>
    </row>
    <row r="82" spans="1:6" s="1" customFormat="1" ht="11.1" customHeight="1" outlineLevel="1">
      <c r="A82" s="190" t="s">
        <v>179</v>
      </c>
      <c r="B82" s="190"/>
      <c r="C82" s="190"/>
      <c r="D82" s="191" t="s">
        <v>295</v>
      </c>
      <c r="E82" s="191"/>
      <c r="F82" s="15">
        <v>40.736800000000002</v>
      </c>
    </row>
    <row r="83" spans="1:6" s="1" customFormat="1" ht="21.95" customHeight="1" outlineLevel="1">
      <c r="A83" s="190" t="s">
        <v>180</v>
      </c>
      <c r="B83" s="190"/>
      <c r="C83" s="190"/>
      <c r="D83" s="191" t="s">
        <v>302</v>
      </c>
      <c r="E83" s="191"/>
      <c r="F83" s="14">
        <v>37.57</v>
      </c>
    </row>
    <row r="84" spans="1:6" s="1" customFormat="1" ht="11.1" customHeight="1" outlineLevel="1">
      <c r="A84" s="190" t="s">
        <v>234</v>
      </c>
      <c r="B84" s="190"/>
      <c r="C84" s="190"/>
      <c r="D84" s="191" t="s">
        <v>301</v>
      </c>
      <c r="E84" s="191"/>
      <c r="F84" s="14">
        <v>33.11</v>
      </c>
    </row>
    <row r="85" spans="1:6" s="1" customFormat="1" ht="11.1" customHeight="1" outlineLevel="1">
      <c r="A85" s="190" t="s">
        <v>235</v>
      </c>
      <c r="B85" s="190"/>
      <c r="C85" s="190"/>
      <c r="D85" s="191" t="s">
        <v>300</v>
      </c>
      <c r="E85" s="191"/>
      <c r="F85" s="17">
        <v>32.5</v>
      </c>
    </row>
    <row r="86" spans="1:6" s="1" customFormat="1" ht="11.1" customHeight="1" outlineLevel="1">
      <c r="A86" s="190" t="s">
        <v>236</v>
      </c>
      <c r="B86" s="190"/>
      <c r="C86" s="190"/>
      <c r="D86" s="191" t="s">
        <v>300</v>
      </c>
      <c r="E86" s="191"/>
      <c r="F86" s="17">
        <v>32.5</v>
      </c>
    </row>
    <row r="87" spans="1:6" s="1" customFormat="1" ht="11.1" customHeight="1" outlineLevel="1">
      <c r="A87" s="190" t="s">
        <v>181</v>
      </c>
      <c r="B87" s="190"/>
      <c r="C87" s="190"/>
      <c r="D87" s="191" t="s">
        <v>303</v>
      </c>
      <c r="E87" s="191"/>
      <c r="F87" s="17">
        <v>32.4</v>
      </c>
    </row>
    <row r="88" spans="1:6" s="1" customFormat="1" ht="11.1" customHeight="1" outlineLevel="1">
      <c r="A88" s="190" t="s">
        <v>237</v>
      </c>
      <c r="B88" s="190"/>
      <c r="C88" s="190"/>
      <c r="D88" s="191" t="s">
        <v>300</v>
      </c>
      <c r="E88" s="191"/>
      <c r="F88" s="17">
        <v>30.9</v>
      </c>
    </row>
    <row r="89" spans="1:6" s="1" customFormat="1" ht="11.1" customHeight="1" outlineLevel="1">
      <c r="A89" s="190" t="s">
        <v>238</v>
      </c>
      <c r="B89" s="190"/>
      <c r="C89" s="190"/>
      <c r="D89" s="191" t="s">
        <v>301</v>
      </c>
      <c r="E89" s="191"/>
      <c r="F89" s="14">
        <v>30.53</v>
      </c>
    </row>
    <row r="90" spans="1:6" s="1" customFormat="1" ht="11.1" customHeight="1" outlineLevel="1">
      <c r="A90" s="190" t="s">
        <v>182</v>
      </c>
      <c r="B90" s="190"/>
      <c r="C90" s="190"/>
      <c r="D90" s="191" t="s">
        <v>295</v>
      </c>
      <c r="E90" s="191"/>
      <c r="F90" s="16">
        <v>30</v>
      </c>
    </row>
    <row r="91" spans="1:6" s="1" customFormat="1" ht="11.1" customHeight="1" outlineLevel="1">
      <c r="A91" s="190" t="s">
        <v>239</v>
      </c>
      <c r="B91" s="190"/>
      <c r="C91" s="190"/>
      <c r="D91" s="191" t="s">
        <v>300</v>
      </c>
      <c r="E91" s="191"/>
      <c r="F91" s="16">
        <v>30</v>
      </c>
    </row>
    <row r="92" spans="1:6" s="1" customFormat="1" ht="11.1" customHeight="1" outlineLevel="1">
      <c r="A92" s="190" t="s">
        <v>240</v>
      </c>
      <c r="B92" s="190"/>
      <c r="C92" s="190"/>
      <c r="D92" s="191" t="s">
        <v>300</v>
      </c>
      <c r="E92" s="191"/>
      <c r="F92" s="16">
        <v>28</v>
      </c>
    </row>
    <row r="93" spans="1:6" s="1" customFormat="1" ht="11.1" customHeight="1" outlineLevel="1">
      <c r="A93" s="190" t="s">
        <v>241</v>
      </c>
      <c r="B93" s="190"/>
      <c r="C93" s="190"/>
      <c r="D93" s="191" t="s">
        <v>300</v>
      </c>
      <c r="E93" s="191"/>
      <c r="F93" s="17">
        <v>27.3</v>
      </c>
    </row>
    <row r="94" spans="1:6" s="1" customFormat="1" ht="11.1" customHeight="1" outlineLevel="1">
      <c r="A94" s="190" t="s">
        <v>242</v>
      </c>
      <c r="B94" s="190"/>
      <c r="C94" s="190"/>
      <c r="D94" s="191" t="s">
        <v>300</v>
      </c>
      <c r="E94" s="191"/>
      <c r="F94" s="17">
        <v>24.4</v>
      </c>
    </row>
    <row r="95" spans="1:6" s="1" customFormat="1" ht="11.1" customHeight="1" outlineLevel="1">
      <c r="A95" s="190" t="s">
        <v>183</v>
      </c>
      <c r="B95" s="190"/>
      <c r="C95" s="190"/>
      <c r="D95" s="191" t="s">
        <v>296</v>
      </c>
      <c r="E95" s="191"/>
      <c r="F95" s="13">
        <v>24.245000000000001</v>
      </c>
    </row>
    <row r="96" spans="1:6" s="1" customFormat="1" ht="21.95" customHeight="1" outlineLevel="1">
      <c r="A96" s="190" t="s">
        <v>243</v>
      </c>
      <c r="B96" s="190"/>
      <c r="C96" s="190"/>
      <c r="D96" s="191" t="s">
        <v>300</v>
      </c>
      <c r="E96" s="191"/>
      <c r="F96" s="17">
        <v>22.2</v>
      </c>
    </row>
    <row r="97" spans="1:6" s="1" customFormat="1" ht="11.1" customHeight="1" outlineLevel="1">
      <c r="A97" s="190" t="s">
        <v>184</v>
      </c>
      <c r="B97" s="190"/>
      <c r="C97" s="190"/>
      <c r="D97" s="191" t="s">
        <v>297</v>
      </c>
      <c r="E97" s="191"/>
      <c r="F97" s="13">
        <v>21.574000000000002</v>
      </c>
    </row>
    <row r="98" spans="1:6" s="1" customFormat="1" ht="21.95" customHeight="1" outlineLevel="1">
      <c r="A98" s="190" t="s">
        <v>185</v>
      </c>
      <c r="B98" s="190"/>
      <c r="C98" s="190"/>
      <c r="D98" s="191" t="s">
        <v>298</v>
      </c>
      <c r="E98" s="191"/>
      <c r="F98" s="17">
        <v>18.899999999999999</v>
      </c>
    </row>
    <row r="99" spans="1:6" s="1" customFormat="1" ht="11.1" customHeight="1" outlineLevel="1">
      <c r="A99" s="190" t="s">
        <v>186</v>
      </c>
      <c r="B99" s="190"/>
      <c r="C99" s="190"/>
      <c r="D99" s="191" t="s">
        <v>295</v>
      </c>
      <c r="E99" s="191"/>
      <c r="F99" s="17">
        <v>15.6</v>
      </c>
    </row>
    <row r="100" spans="1:6" s="1" customFormat="1" ht="11.1" customHeight="1" outlineLevel="1">
      <c r="A100" s="190" t="s">
        <v>244</v>
      </c>
      <c r="B100" s="190"/>
      <c r="C100" s="190"/>
      <c r="D100" s="191" t="s">
        <v>300</v>
      </c>
      <c r="E100" s="191"/>
      <c r="F100" s="16">
        <v>15</v>
      </c>
    </row>
    <row r="101" spans="1:6" s="1" customFormat="1" ht="11.1" customHeight="1" outlineLevel="1">
      <c r="A101" s="190" t="s">
        <v>187</v>
      </c>
      <c r="B101" s="190"/>
      <c r="C101" s="190"/>
      <c r="D101" s="191" t="s">
        <v>296</v>
      </c>
      <c r="E101" s="191"/>
      <c r="F101" s="16">
        <v>14</v>
      </c>
    </row>
    <row r="102" spans="1:6" s="1" customFormat="1" ht="11.1" customHeight="1" outlineLevel="1">
      <c r="A102" s="190" t="s">
        <v>245</v>
      </c>
      <c r="B102" s="190"/>
      <c r="C102" s="190"/>
      <c r="D102" s="191" t="s">
        <v>300</v>
      </c>
      <c r="E102" s="191"/>
      <c r="F102" s="16">
        <v>12</v>
      </c>
    </row>
    <row r="103" spans="1:6" s="1" customFormat="1" ht="11.1" customHeight="1" outlineLevel="1">
      <c r="A103" s="190" t="s">
        <v>246</v>
      </c>
      <c r="B103" s="190"/>
      <c r="C103" s="190"/>
      <c r="D103" s="191" t="s">
        <v>300</v>
      </c>
      <c r="E103" s="191"/>
      <c r="F103" s="17">
        <v>10.8</v>
      </c>
    </row>
    <row r="104" spans="1:6" s="1" customFormat="1" ht="11.1" customHeight="1" outlineLevel="1">
      <c r="A104" s="190" t="s">
        <v>188</v>
      </c>
      <c r="B104" s="190"/>
      <c r="C104" s="190"/>
      <c r="D104" s="191" t="s">
        <v>299</v>
      </c>
      <c r="E104" s="191"/>
      <c r="F104" s="14">
        <v>4.32</v>
      </c>
    </row>
    <row r="105" spans="1:6" s="1" customFormat="1" ht="11.1" customHeight="1" outlineLevel="1">
      <c r="A105" s="190" t="s">
        <v>189</v>
      </c>
      <c r="B105" s="190"/>
      <c r="C105" s="190"/>
      <c r="D105" s="191" t="s">
        <v>299</v>
      </c>
      <c r="E105" s="191"/>
      <c r="F105" s="13">
        <v>4.2489999999999997</v>
      </c>
    </row>
    <row r="106" spans="1:6" s="1" customFormat="1" ht="11.1" customHeight="1" outlineLevel="1">
      <c r="A106" s="190" t="s">
        <v>190</v>
      </c>
      <c r="B106" s="190"/>
      <c r="C106" s="190"/>
      <c r="D106" s="191" t="s">
        <v>295</v>
      </c>
      <c r="E106" s="191"/>
      <c r="F106" s="17">
        <v>1.5</v>
      </c>
    </row>
    <row r="107" spans="1:6" ht="11.1" customHeight="1" collapsed="1">
      <c r="A107" s="189" t="s">
        <v>304</v>
      </c>
      <c r="B107" s="189"/>
      <c r="C107" s="189"/>
      <c r="D107" s="18"/>
      <c r="E107" s="19"/>
      <c r="F107" s="20">
        <v>3348.5412000000001</v>
      </c>
    </row>
    <row r="108" spans="1:6" s="1" customFormat="1" ht="11.1" hidden="1" customHeight="1" outlineLevel="1">
      <c r="A108" s="187" t="s">
        <v>43</v>
      </c>
      <c r="B108" s="187"/>
      <c r="C108" s="187"/>
      <c r="D108" s="188" t="s">
        <v>305</v>
      </c>
      <c r="E108" s="188"/>
      <c r="F108" s="21">
        <v>534.298</v>
      </c>
    </row>
    <row r="109" spans="1:6" s="1" customFormat="1" ht="11.1" hidden="1" customHeight="1" outlineLevel="1">
      <c r="A109" s="187" t="s">
        <v>44</v>
      </c>
      <c r="B109" s="187"/>
      <c r="C109" s="187"/>
      <c r="D109" s="188" t="s">
        <v>306</v>
      </c>
      <c r="E109" s="188"/>
      <c r="F109" s="21">
        <v>344.209</v>
      </c>
    </row>
    <row r="110" spans="1:6" s="1" customFormat="1" ht="11.1" hidden="1" customHeight="1" outlineLevel="1">
      <c r="A110" s="187" t="s">
        <v>45</v>
      </c>
      <c r="B110" s="187"/>
      <c r="C110" s="187"/>
      <c r="D110" s="188" t="s">
        <v>305</v>
      </c>
      <c r="E110" s="188"/>
      <c r="F110" s="21">
        <v>327.35399999999998</v>
      </c>
    </row>
    <row r="111" spans="1:6" s="1" customFormat="1" ht="11.1" hidden="1" customHeight="1" outlineLevel="1">
      <c r="A111" s="187" t="s">
        <v>46</v>
      </c>
      <c r="B111" s="187"/>
      <c r="C111" s="187"/>
      <c r="D111" s="188" t="s">
        <v>305</v>
      </c>
      <c r="E111" s="188"/>
      <c r="F111" s="21">
        <v>304.53500000000003</v>
      </c>
    </row>
    <row r="112" spans="1:6" s="1" customFormat="1" ht="11.1" hidden="1" customHeight="1" outlineLevel="1">
      <c r="A112" s="187" t="s">
        <v>47</v>
      </c>
      <c r="B112" s="187"/>
      <c r="C112" s="187"/>
      <c r="D112" s="188" t="s">
        <v>306</v>
      </c>
      <c r="E112" s="188"/>
      <c r="F112" s="21">
        <v>199.15600000000001</v>
      </c>
    </row>
    <row r="113" spans="1:6" s="1" customFormat="1" ht="11.1" hidden="1" customHeight="1" outlineLevel="1">
      <c r="A113" s="187" t="s">
        <v>48</v>
      </c>
      <c r="B113" s="187"/>
      <c r="C113" s="187"/>
      <c r="D113" s="188" t="s">
        <v>306</v>
      </c>
      <c r="E113" s="188"/>
      <c r="F113" s="21">
        <v>141.13200000000001</v>
      </c>
    </row>
    <row r="114" spans="1:6" s="1" customFormat="1" ht="11.1" hidden="1" customHeight="1" outlineLevel="1">
      <c r="A114" s="187" t="s">
        <v>49</v>
      </c>
      <c r="B114" s="187"/>
      <c r="C114" s="187"/>
      <c r="D114" s="188" t="s">
        <v>306</v>
      </c>
      <c r="E114" s="188"/>
      <c r="F114" s="22">
        <v>125.4</v>
      </c>
    </row>
    <row r="115" spans="1:6" s="1" customFormat="1" ht="11.1" hidden="1" customHeight="1" outlineLevel="1">
      <c r="A115" s="187" t="s">
        <v>50</v>
      </c>
      <c r="B115" s="187"/>
      <c r="C115" s="187"/>
      <c r="D115" s="188" t="s">
        <v>305</v>
      </c>
      <c r="E115" s="188"/>
      <c r="F115" s="21">
        <v>125.316</v>
      </c>
    </row>
    <row r="116" spans="1:6" s="1" customFormat="1" ht="11.1" hidden="1" customHeight="1" outlineLevel="1">
      <c r="A116" s="187" t="s">
        <v>51</v>
      </c>
      <c r="B116" s="187"/>
      <c r="C116" s="187"/>
      <c r="D116" s="188" t="s">
        <v>307</v>
      </c>
      <c r="E116" s="188"/>
      <c r="F116" s="21">
        <v>91.704999999999998</v>
      </c>
    </row>
    <row r="117" spans="1:6" s="1" customFormat="1" ht="11.1" hidden="1" customHeight="1" outlineLevel="1">
      <c r="A117" s="187" t="s">
        <v>52</v>
      </c>
      <c r="B117" s="187"/>
      <c r="C117" s="187"/>
      <c r="D117" s="188" t="s">
        <v>306</v>
      </c>
      <c r="E117" s="188"/>
      <c r="F117" s="23">
        <v>79.650000000000006</v>
      </c>
    </row>
    <row r="118" spans="1:6" s="1" customFormat="1" ht="11.1" hidden="1" customHeight="1" outlineLevel="1">
      <c r="A118" s="187" t="s">
        <v>53</v>
      </c>
      <c r="B118" s="187"/>
      <c r="C118" s="187"/>
      <c r="D118" s="188" t="s">
        <v>306</v>
      </c>
      <c r="E118" s="188"/>
      <c r="F118" s="23">
        <v>75.150000000000006</v>
      </c>
    </row>
    <row r="119" spans="1:6" s="1" customFormat="1" ht="11.1" hidden="1" customHeight="1" outlineLevel="1">
      <c r="A119" s="187" t="s">
        <v>54</v>
      </c>
      <c r="B119" s="187"/>
      <c r="C119" s="187"/>
      <c r="D119" s="188" t="s">
        <v>308</v>
      </c>
      <c r="E119" s="188"/>
      <c r="F119" s="22">
        <v>70.8</v>
      </c>
    </row>
    <row r="120" spans="1:6" s="1" customFormat="1" ht="11.1" hidden="1" customHeight="1" outlineLevel="1">
      <c r="A120" s="187" t="s">
        <v>55</v>
      </c>
      <c r="B120" s="187"/>
      <c r="C120" s="187"/>
      <c r="D120" s="188" t="s">
        <v>309</v>
      </c>
      <c r="E120" s="188"/>
      <c r="F120" s="21">
        <v>68.613</v>
      </c>
    </row>
    <row r="121" spans="1:6" s="1" customFormat="1" ht="11.1" hidden="1" customHeight="1" outlineLevel="1">
      <c r="A121" s="187" t="s">
        <v>56</v>
      </c>
      <c r="B121" s="187"/>
      <c r="C121" s="187"/>
      <c r="D121" s="188" t="s">
        <v>306</v>
      </c>
      <c r="E121" s="188"/>
      <c r="F121" s="23">
        <v>63.45</v>
      </c>
    </row>
    <row r="122" spans="1:6" s="1" customFormat="1" ht="11.1" hidden="1" customHeight="1" outlineLevel="1">
      <c r="A122" s="187" t="s">
        <v>57</v>
      </c>
      <c r="B122" s="187"/>
      <c r="C122" s="187"/>
      <c r="D122" s="188" t="s">
        <v>309</v>
      </c>
      <c r="E122" s="188"/>
      <c r="F122" s="23">
        <v>54.15</v>
      </c>
    </row>
    <row r="123" spans="1:6" s="1" customFormat="1" ht="11.1" hidden="1" customHeight="1" outlineLevel="1">
      <c r="A123" s="187" t="s">
        <v>58</v>
      </c>
      <c r="B123" s="187"/>
      <c r="C123" s="187"/>
      <c r="D123" s="188" t="s">
        <v>306</v>
      </c>
      <c r="E123" s="188"/>
      <c r="F123" s="21">
        <v>53.436999999999998</v>
      </c>
    </row>
    <row r="124" spans="1:6" s="1" customFormat="1" ht="11.1" hidden="1" customHeight="1" outlineLevel="1">
      <c r="A124" s="187" t="s">
        <v>59</v>
      </c>
      <c r="B124" s="187"/>
      <c r="C124" s="187"/>
      <c r="D124" s="188" t="s">
        <v>305</v>
      </c>
      <c r="E124" s="188"/>
      <c r="F124" s="24">
        <v>52.541200000000003</v>
      </c>
    </row>
    <row r="125" spans="1:6" s="1" customFormat="1" ht="11.1" hidden="1" customHeight="1" outlineLevel="1">
      <c r="A125" s="187" t="s">
        <v>60</v>
      </c>
      <c r="B125" s="187"/>
      <c r="C125" s="187"/>
      <c r="D125" s="188" t="s">
        <v>305</v>
      </c>
      <c r="E125" s="188"/>
      <c r="F125" s="22">
        <v>43.2</v>
      </c>
    </row>
    <row r="126" spans="1:6" s="1" customFormat="1" ht="11.1" hidden="1" customHeight="1" outlineLevel="1">
      <c r="A126" s="187" t="s">
        <v>61</v>
      </c>
      <c r="B126" s="187"/>
      <c r="C126" s="187"/>
      <c r="D126" s="188" t="s">
        <v>310</v>
      </c>
      <c r="E126" s="188"/>
      <c r="F126" s="23">
        <v>37.36</v>
      </c>
    </row>
    <row r="127" spans="1:6" s="1" customFormat="1" ht="11.1" hidden="1" customHeight="1" outlineLevel="1">
      <c r="A127" s="187" t="s">
        <v>62</v>
      </c>
      <c r="B127" s="187"/>
      <c r="C127" s="187"/>
      <c r="D127" s="188" t="s">
        <v>305</v>
      </c>
      <c r="E127" s="188"/>
      <c r="F127" s="22">
        <v>37.200000000000003</v>
      </c>
    </row>
    <row r="128" spans="1:6" s="1" customFormat="1" ht="11.1" hidden="1" customHeight="1" outlineLevel="1">
      <c r="A128" s="187" t="s">
        <v>63</v>
      </c>
      <c r="B128" s="187"/>
      <c r="C128" s="187"/>
      <c r="D128" s="188" t="s">
        <v>305</v>
      </c>
      <c r="E128" s="188"/>
      <c r="F128" s="21">
        <v>32.594999999999999</v>
      </c>
    </row>
    <row r="129" spans="1:6" s="1" customFormat="1" ht="11.1" hidden="1" customHeight="1" outlineLevel="1">
      <c r="A129" s="187" t="s">
        <v>64</v>
      </c>
      <c r="B129" s="187"/>
      <c r="C129" s="187"/>
      <c r="D129" s="188" t="s">
        <v>307</v>
      </c>
      <c r="E129" s="188"/>
      <c r="F129" s="23">
        <v>32.21</v>
      </c>
    </row>
    <row r="130" spans="1:6" s="1" customFormat="1" ht="11.1" hidden="1" customHeight="1" outlineLevel="1">
      <c r="A130" s="187" t="s">
        <v>65</v>
      </c>
      <c r="B130" s="187"/>
      <c r="C130" s="187"/>
      <c r="D130" s="188" t="s">
        <v>307</v>
      </c>
      <c r="E130" s="188"/>
      <c r="F130" s="22">
        <v>31.2</v>
      </c>
    </row>
    <row r="131" spans="1:6" s="1" customFormat="1" ht="11.1" hidden="1" customHeight="1" outlineLevel="1">
      <c r="A131" s="187" t="s">
        <v>66</v>
      </c>
      <c r="B131" s="187"/>
      <c r="C131" s="187"/>
      <c r="D131" s="188" t="s">
        <v>306</v>
      </c>
      <c r="E131" s="188"/>
      <c r="F131" s="21">
        <v>30.047999999999998</v>
      </c>
    </row>
    <row r="132" spans="1:6" s="1" customFormat="1" ht="11.1" hidden="1" customHeight="1" outlineLevel="1">
      <c r="A132" s="187" t="s">
        <v>67</v>
      </c>
      <c r="B132" s="187"/>
      <c r="C132" s="187"/>
      <c r="D132" s="188" t="s">
        <v>306</v>
      </c>
      <c r="E132" s="188"/>
      <c r="F132" s="25">
        <v>30</v>
      </c>
    </row>
    <row r="133" spans="1:6" s="1" customFormat="1" ht="11.1" hidden="1" customHeight="1" outlineLevel="1">
      <c r="A133" s="187" t="s">
        <v>68</v>
      </c>
      <c r="B133" s="187"/>
      <c r="C133" s="187"/>
      <c r="D133" s="188" t="s">
        <v>311</v>
      </c>
      <c r="E133" s="188"/>
      <c r="F133" s="23">
        <v>29.12</v>
      </c>
    </row>
    <row r="134" spans="1:6" s="1" customFormat="1" ht="11.1" hidden="1" customHeight="1" outlineLevel="1">
      <c r="A134" s="187" t="s">
        <v>69</v>
      </c>
      <c r="B134" s="187"/>
      <c r="C134" s="187"/>
      <c r="D134" s="188" t="s">
        <v>311</v>
      </c>
      <c r="E134" s="188"/>
      <c r="F134" s="25">
        <v>28</v>
      </c>
    </row>
    <row r="135" spans="1:6" s="1" customFormat="1" ht="11.1" hidden="1" customHeight="1" outlineLevel="1">
      <c r="A135" s="187" t="s">
        <v>70</v>
      </c>
      <c r="B135" s="187"/>
      <c r="C135" s="187"/>
      <c r="D135" s="188" t="s">
        <v>307</v>
      </c>
      <c r="E135" s="188"/>
      <c r="F135" s="23">
        <v>24.56</v>
      </c>
    </row>
    <row r="136" spans="1:6" s="1" customFormat="1" ht="11.1" hidden="1" customHeight="1" outlineLevel="1">
      <c r="A136" s="187" t="s">
        <v>71</v>
      </c>
      <c r="B136" s="187"/>
      <c r="C136" s="187"/>
      <c r="D136" s="188" t="s">
        <v>311</v>
      </c>
      <c r="E136" s="188"/>
      <c r="F136" s="22">
        <v>24.5</v>
      </c>
    </row>
    <row r="137" spans="1:6" s="1" customFormat="1" ht="11.1" hidden="1" customHeight="1" outlineLevel="1">
      <c r="A137" s="187" t="s">
        <v>72</v>
      </c>
      <c r="B137" s="187"/>
      <c r="C137" s="187"/>
      <c r="D137" s="188" t="s">
        <v>311</v>
      </c>
      <c r="E137" s="188"/>
      <c r="F137" s="23">
        <v>22.75</v>
      </c>
    </row>
    <row r="138" spans="1:6" s="1" customFormat="1" ht="11.1" hidden="1" customHeight="1" outlineLevel="1">
      <c r="A138" s="187" t="s">
        <v>73</v>
      </c>
      <c r="B138" s="187"/>
      <c r="C138" s="187"/>
      <c r="D138" s="188" t="s">
        <v>310</v>
      </c>
      <c r="E138" s="188"/>
      <c r="F138" s="25">
        <v>22</v>
      </c>
    </row>
    <row r="139" spans="1:6" s="1" customFormat="1" ht="11.1" hidden="1" customHeight="1" outlineLevel="1">
      <c r="A139" s="187" t="s">
        <v>74</v>
      </c>
      <c r="B139" s="187"/>
      <c r="C139" s="187"/>
      <c r="D139" s="188" t="s">
        <v>311</v>
      </c>
      <c r="E139" s="188"/>
      <c r="F139" s="23">
        <v>20.72</v>
      </c>
    </row>
    <row r="140" spans="1:6" s="1" customFormat="1" ht="11.1" hidden="1" customHeight="1" outlineLevel="1">
      <c r="A140" s="187" t="s">
        <v>75</v>
      </c>
      <c r="B140" s="187"/>
      <c r="C140" s="187"/>
      <c r="D140" s="188" t="s">
        <v>310</v>
      </c>
      <c r="E140" s="188"/>
      <c r="F140" s="21">
        <v>20.602</v>
      </c>
    </row>
    <row r="141" spans="1:6" s="1" customFormat="1" ht="11.1" hidden="1" customHeight="1" outlineLevel="1">
      <c r="A141" s="187" t="s">
        <v>76</v>
      </c>
      <c r="B141" s="187"/>
      <c r="C141" s="187"/>
      <c r="D141" s="188" t="s">
        <v>306</v>
      </c>
      <c r="E141" s="188"/>
      <c r="F141" s="23">
        <v>18.45</v>
      </c>
    </row>
    <row r="142" spans="1:6" s="1" customFormat="1" ht="11.1" hidden="1" customHeight="1" outlineLevel="1">
      <c r="A142" s="187" t="s">
        <v>77</v>
      </c>
      <c r="B142" s="187"/>
      <c r="C142" s="187"/>
      <c r="D142" s="188" t="s">
        <v>305</v>
      </c>
      <c r="E142" s="188"/>
      <c r="F142" s="21">
        <v>15.946</v>
      </c>
    </row>
    <row r="143" spans="1:6" s="1" customFormat="1" ht="11.1" hidden="1" customHeight="1" outlineLevel="1">
      <c r="A143" s="187" t="s">
        <v>78</v>
      </c>
      <c r="B143" s="187"/>
      <c r="C143" s="187"/>
      <c r="D143" s="188" t="s">
        <v>310</v>
      </c>
      <c r="E143" s="188"/>
      <c r="F143" s="22">
        <v>15.8</v>
      </c>
    </row>
    <row r="144" spans="1:6" s="1" customFormat="1" ht="11.1" hidden="1" customHeight="1" outlineLevel="1">
      <c r="A144" s="187" t="s">
        <v>79</v>
      </c>
      <c r="B144" s="187"/>
      <c r="C144" s="187"/>
      <c r="D144" s="188" t="s">
        <v>311</v>
      </c>
      <c r="E144" s="188"/>
      <c r="F144" s="23">
        <v>14.88</v>
      </c>
    </row>
    <row r="145" spans="1:6" s="1" customFormat="1" ht="11.1" hidden="1" customHeight="1" outlineLevel="1">
      <c r="A145" s="187" t="s">
        <v>80</v>
      </c>
      <c r="B145" s="187"/>
      <c r="C145" s="187"/>
      <c r="D145" s="188" t="s">
        <v>312</v>
      </c>
      <c r="E145" s="188"/>
      <c r="F145" s="22">
        <v>14.4</v>
      </c>
    </row>
    <row r="146" spans="1:6" s="1" customFormat="1" ht="11.1" hidden="1" customHeight="1" outlineLevel="1">
      <c r="A146" s="187" t="s">
        <v>81</v>
      </c>
      <c r="B146" s="187"/>
      <c r="C146" s="187"/>
      <c r="D146" s="188" t="s">
        <v>305</v>
      </c>
      <c r="E146" s="188"/>
      <c r="F146" s="25">
        <v>13</v>
      </c>
    </row>
    <row r="147" spans="1:6" s="1" customFormat="1" ht="11.1" hidden="1" customHeight="1" outlineLevel="1">
      <c r="A147" s="187" t="s">
        <v>82</v>
      </c>
      <c r="B147" s="187"/>
      <c r="C147" s="187"/>
      <c r="D147" s="188" t="s">
        <v>312</v>
      </c>
      <c r="E147" s="188"/>
      <c r="F147" s="25">
        <v>12</v>
      </c>
    </row>
    <row r="148" spans="1:6" s="1" customFormat="1" ht="11.1" hidden="1" customHeight="1" outlineLevel="1">
      <c r="A148" s="187" t="s">
        <v>83</v>
      </c>
      <c r="B148" s="187"/>
      <c r="C148" s="187"/>
      <c r="D148" s="188" t="s">
        <v>311</v>
      </c>
      <c r="E148" s="188"/>
      <c r="F148" s="23">
        <v>11.76</v>
      </c>
    </row>
    <row r="149" spans="1:6" s="1" customFormat="1" ht="11.1" hidden="1" customHeight="1" outlineLevel="1">
      <c r="A149" s="187" t="s">
        <v>84</v>
      </c>
      <c r="B149" s="187"/>
      <c r="C149" s="187"/>
      <c r="D149" s="188" t="s">
        <v>305</v>
      </c>
      <c r="E149" s="188"/>
      <c r="F149" s="21">
        <v>11.279</v>
      </c>
    </row>
    <row r="150" spans="1:6" s="1" customFormat="1" ht="11.1" hidden="1" customHeight="1" outlineLevel="1">
      <c r="A150" s="187" t="s">
        <v>85</v>
      </c>
      <c r="B150" s="187"/>
      <c r="C150" s="187"/>
      <c r="D150" s="188" t="s">
        <v>310</v>
      </c>
      <c r="E150" s="188"/>
      <c r="F150" s="25">
        <v>10</v>
      </c>
    </row>
    <row r="151" spans="1:6" s="1" customFormat="1" ht="11.1" hidden="1" customHeight="1" outlineLevel="1">
      <c r="A151" s="187" t="s">
        <v>86</v>
      </c>
      <c r="B151" s="187"/>
      <c r="C151" s="187"/>
      <c r="D151" s="188" t="s">
        <v>306</v>
      </c>
      <c r="E151" s="188"/>
      <c r="F151" s="21">
        <v>9.5969999999999995</v>
      </c>
    </row>
    <row r="152" spans="1:6" s="1" customFormat="1" ht="11.1" hidden="1" customHeight="1" outlineLevel="1">
      <c r="A152" s="187" t="s">
        <v>87</v>
      </c>
      <c r="B152" s="187"/>
      <c r="C152" s="187"/>
      <c r="D152" s="188" t="s">
        <v>310</v>
      </c>
      <c r="E152" s="188"/>
      <c r="F152" s="23">
        <v>8.14</v>
      </c>
    </row>
    <row r="153" spans="1:6" s="1" customFormat="1" ht="11.1" hidden="1" customHeight="1" outlineLevel="1">
      <c r="A153" s="187" t="s">
        <v>88</v>
      </c>
      <c r="B153" s="187"/>
      <c r="C153" s="187"/>
      <c r="D153" s="188" t="s">
        <v>310</v>
      </c>
      <c r="E153" s="188"/>
      <c r="F153" s="23">
        <v>5.64</v>
      </c>
    </row>
    <row r="154" spans="1:6" s="1" customFormat="1" ht="11.1" hidden="1" customHeight="1" outlineLevel="1">
      <c r="A154" s="187" t="s">
        <v>89</v>
      </c>
      <c r="B154" s="187"/>
      <c r="C154" s="187"/>
      <c r="D154" s="188" t="s">
        <v>310</v>
      </c>
      <c r="E154" s="188"/>
      <c r="F154" s="22">
        <v>4.2</v>
      </c>
    </row>
    <row r="155" spans="1:6" s="1" customFormat="1" ht="11.1" hidden="1" customHeight="1" outlineLevel="1">
      <c r="A155" s="187" t="s">
        <v>90</v>
      </c>
      <c r="B155" s="187"/>
      <c r="C155" s="187"/>
      <c r="D155" s="188" t="s">
        <v>313</v>
      </c>
      <c r="E155" s="188"/>
      <c r="F155" s="21">
        <v>3.7829999999999999</v>
      </c>
    </row>
    <row r="156" spans="1:6" s="1" customFormat="1" ht="11.1" hidden="1" customHeight="1" outlineLevel="1">
      <c r="A156" s="187" t="s">
        <v>91</v>
      </c>
      <c r="B156" s="187"/>
      <c r="C156" s="187"/>
      <c r="D156" s="188" t="s">
        <v>305</v>
      </c>
      <c r="E156" s="188"/>
      <c r="F156" s="21">
        <v>2.7050000000000001</v>
      </c>
    </row>
    <row r="157" spans="1:6" ht="11.1" customHeight="1" collapsed="1">
      <c r="A157" s="189" t="s">
        <v>314</v>
      </c>
      <c r="B157" s="189"/>
      <c r="C157" s="189"/>
      <c r="D157" s="18"/>
      <c r="E157" s="19"/>
      <c r="F157" s="26">
        <v>2945.0707499999999</v>
      </c>
    </row>
    <row r="158" spans="1:6" s="1" customFormat="1" ht="11.1" hidden="1" customHeight="1" outlineLevel="1">
      <c r="A158" s="187" t="s">
        <v>93</v>
      </c>
      <c r="B158" s="187"/>
      <c r="C158" s="187"/>
      <c r="D158" s="188" t="s">
        <v>315</v>
      </c>
      <c r="E158" s="188"/>
      <c r="F158" s="21">
        <v>579.71500000000003</v>
      </c>
    </row>
    <row r="159" spans="1:6" s="1" customFormat="1" ht="11.1" hidden="1" customHeight="1" outlineLevel="1">
      <c r="A159" s="187" t="s">
        <v>94</v>
      </c>
      <c r="B159" s="187"/>
      <c r="C159" s="187"/>
      <c r="D159" s="188" t="s">
        <v>315</v>
      </c>
      <c r="E159" s="188"/>
      <c r="F159" s="21">
        <v>501.68400000000003</v>
      </c>
    </row>
    <row r="160" spans="1:6" s="1" customFormat="1" ht="11.1" hidden="1" customHeight="1" outlineLevel="1">
      <c r="A160" s="187" t="s">
        <v>95</v>
      </c>
      <c r="B160" s="187"/>
      <c r="C160" s="187"/>
      <c r="D160" s="188" t="s">
        <v>315</v>
      </c>
      <c r="E160" s="188"/>
      <c r="F160" s="21">
        <v>468.15899999999999</v>
      </c>
    </row>
    <row r="161" spans="1:6" s="1" customFormat="1" ht="11.1" hidden="1" customHeight="1" outlineLevel="1">
      <c r="A161" s="187" t="s">
        <v>96</v>
      </c>
      <c r="B161" s="187"/>
      <c r="C161" s="187"/>
      <c r="D161" s="188" t="s">
        <v>315</v>
      </c>
      <c r="E161" s="188"/>
      <c r="F161" s="21">
        <v>395.12900000000002</v>
      </c>
    </row>
    <row r="162" spans="1:6" s="1" customFormat="1" ht="11.1" hidden="1" customHeight="1" outlineLevel="1">
      <c r="A162" s="187" t="s">
        <v>97</v>
      </c>
      <c r="B162" s="187"/>
      <c r="C162" s="187"/>
      <c r="D162" s="188" t="s">
        <v>315</v>
      </c>
      <c r="E162" s="188"/>
      <c r="F162" s="21">
        <v>278.85199999999998</v>
      </c>
    </row>
    <row r="163" spans="1:6" s="1" customFormat="1" ht="11.1" hidden="1" customHeight="1" outlineLevel="1">
      <c r="A163" s="187" t="s">
        <v>98</v>
      </c>
      <c r="B163" s="187"/>
      <c r="C163" s="187"/>
      <c r="D163" s="188" t="s">
        <v>315</v>
      </c>
      <c r="E163" s="188"/>
      <c r="F163" s="23">
        <v>240.77</v>
      </c>
    </row>
    <row r="164" spans="1:6" s="1" customFormat="1" ht="11.1" hidden="1" customHeight="1" outlineLevel="1">
      <c r="A164" s="187" t="s">
        <v>99</v>
      </c>
      <c r="B164" s="187"/>
      <c r="C164" s="187"/>
      <c r="D164" s="188" t="s">
        <v>315</v>
      </c>
      <c r="E164" s="188"/>
      <c r="F164" s="21">
        <v>180.434</v>
      </c>
    </row>
    <row r="165" spans="1:6" s="1" customFormat="1" ht="11.1" hidden="1" customHeight="1" outlineLevel="1">
      <c r="A165" s="187" t="s">
        <v>100</v>
      </c>
      <c r="B165" s="187"/>
      <c r="C165" s="187"/>
      <c r="D165" s="188" t="s">
        <v>315</v>
      </c>
      <c r="E165" s="188"/>
      <c r="F165" s="21">
        <v>117.944</v>
      </c>
    </row>
    <row r="166" spans="1:6" s="1" customFormat="1" ht="11.1" hidden="1" customHeight="1" outlineLevel="1">
      <c r="A166" s="187" t="s">
        <v>101</v>
      </c>
      <c r="B166" s="187"/>
      <c r="C166" s="187"/>
      <c r="D166" s="188" t="s">
        <v>315</v>
      </c>
      <c r="E166" s="188"/>
      <c r="F166" s="25">
        <v>48</v>
      </c>
    </row>
    <row r="167" spans="1:6" s="1" customFormat="1" ht="11.1" hidden="1" customHeight="1" outlineLevel="1">
      <c r="A167" s="187" t="s">
        <v>102</v>
      </c>
      <c r="B167" s="187"/>
      <c r="C167" s="187"/>
      <c r="D167" s="188" t="s">
        <v>315</v>
      </c>
      <c r="E167" s="188"/>
      <c r="F167" s="22">
        <v>26.4</v>
      </c>
    </row>
    <row r="168" spans="1:6" s="1" customFormat="1" ht="11.1" hidden="1" customHeight="1" outlineLevel="1">
      <c r="A168" s="187" t="s">
        <v>103</v>
      </c>
      <c r="B168" s="187"/>
      <c r="C168" s="187"/>
      <c r="D168" s="188" t="s">
        <v>315</v>
      </c>
      <c r="E168" s="188"/>
      <c r="F168" s="22">
        <v>21.8</v>
      </c>
    </row>
    <row r="169" spans="1:6" s="1" customFormat="1" ht="11.1" hidden="1" customHeight="1" outlineLevel="1">
      <c r="A169" s="187" t="s">
        <v>104</v>
      </c>
      <c r="B169" s="187"/>
      <c r="C169" s="187"/>
      <c r="D169" s="188" t="s">
        <v>315</v>
      </c>
      <c r="E169" s="188"/>
      <c r="F169" s="22">
        <v>16.8</v>
      </c>
    </row>
    <row r="170" spans="1:6" s="1" customFormat="1" ht="11.1" hidden="1" customHeight="1" outlineLevel="1">
      <c r="A170" s="187" t="s">
        <v>105</v>
      </c>
      <c r="B170" s="187"/>
      <c r="C170" s="187"/>
      <c r="D170" s="188" t="s">
        <v>315</v>
      </c>
      <c r="E170" s="188"/>
      <c r="F170" s="22">
        <v>16.2</v>
      </c>
    </row>
    <row r="171" spans="1:6" s="1" customFormat="1" ht="11.1" hidden="1" customHeight="1" outlineLevel="1">
      <c r="A171" s="187" t="s">
        <v>106</v>
      </c>
      <c r="B171" s="187"/>
      <c r="C171" s="187"/>
      <c r="D171" s="188" t="s">
        <v>315</v>
      </c>
      <c r="E171" s="188"/>
      <c r="F171" s="22">
        <v>13.2</v>
      </c>
    </row>
    <row r="172" spans="1:6" s="1" customFormat="1" ht="11.1" hidden="1" customHeight="1" outlineLevel="1">
      <c r="A172" s="187" t="s">
        <v>107</v>
      </c>
      <c r="B172" s="187"/>
      <c r="C172" s="187"/>
      <c r="D172" s="188" t="s">
        <v>315</v>
      </c>
      <c r="E172" s="188"/>
      <c r="F172" s="25">
        <v>12</v>
      </c>
    </row>
    <row r="173" spans="1:6" s="1" customFormat="1" ht="11.1" hidden="1" customHeight="1" outlineLevel="1">
      <c r="A173" s="187" t="s">
        <v>108</v>
      </c>
      <c r="B173" s="187"/>
      <c r="C173" s="187"/>
      <c r="D173" s="188" t="s">
        <v>315</v>
      </c>
      <c r="E173" s="188"/>
      <c r="F173" s="25">
        <v>12</v>
      </c>
    </row>
    <row r="174" spans="1:6" s="1" customFormat="1" ht="11.1" hidden="1" customHeight="1" outlineLevel="1">
      <c r="A174" s="187" t="s">
        <v>109</v>
      </c>
      <c r="B174" s="187"/>
      <c r="C174" s="187"/>
      <c r="D174" s="188" t="s">
        <v>315</v>
      </c>
      <c r="E174" s="188"/>
      <c r="F174" s="22">
        <v>4.5</v>
      </c>
    </row>
    <row r="175" spans="1:6" s="1" customFormat="1" ht="11.1" hidden="1" customHeight="1" outlineLevel="1">
      <c r="A175" s="187" t="s">
        <v>110</v>
      </c>
      <c r="B175" s="187"/>
      <c r="C175" s="187"/>
      <c r="D175" s="188" t="s">
        <v>315</v>
      </c>
      <c r="E175" s="188"/>
      <c r="F175" s="27">
        <v>3.2337500000000001</v>
      </c>
    </row>
    <row r="176" spans="1:6" s="1" customFormat="1" ht="11.1" hidden="1" customHeight="1" outlineLevel="1">
      <c r="A176" s="187" t="s">
        <v>111</v>
      </c>
      <c r="B176" s="187"/>
      <c r="C176" s="187"/>
      <c r="D176" s="188" t="s">
        <v>315</v>
      </c>
      <c r="E176" s="188"/>
      <c r="F176" s="23">
        <v>2.75</v>
      </c>
    </row>
    <row r="177" spans="1:6" s="1" customFormat="1" ht="11.1" hidden="1" customHeight="1" outlineLevel="1">
      <c r="A177" s="187" t="s">
        <v>112</v>
      </c>
      <c r="B177" s="187"/>
      <c r="C177" s="187"/>
      <c r="D177" s="188" t="s">
        <v>315</v>
      </c>
      <c r="E177" s="188"/>
      <c r="F177" s="21">
        <v>2.625</v>
      </c>
    </row>
    <row r="178" spans="1:6" s="1" customFormat="1" ht="11.1" hidden="1" customHeight="1" outlineLevel="1">
      <c r="A178" s="187" t="s">
        <v>113</v>
      </c>
      <c r="B178" s="187"/>
      <c r="C178" s="187"/>
      <c r="D178" s="188" t="s">
        <v>315</v>
      </c>
      <c r="E178" s="188"/>
      <c r="F178" s="21">
        <v>2.375</v>
      </c>
    </row>
    <row r="179" spans="1:6" s="1" customFormat="1" ht="11.1" hidden="1" customHeight="1" outlineLevel="1">
      <c r="A179" s="187" t="s">
        <v>114</v>
      </c>
      <c r="B179" s="187"/>
      <c r="C179" s="187"/>
      <c r="D179" s="188" t="s">
        <v>315</v>
      </c>
      <c r="E179" s="188"/>
      <c r="F179" s="22">
        <v>0.5</v>
      </c>
    </row>
    <row r="180" spans="1:6" ht="11.1" customHeight="1" collapsed="1">
      <c r="A180" s="189" t="s">
        <v>316</v>
      </c>
      <c r="B180" s="189"/>
      <c r="C180" s="189"/>
      <c r="D180" s="18"/>
      <c r="E180" s="19"/>
      <c r="F180" s="28">
        <v>685.65499999999997</v>
      </c>
    </row>
    <row r="181" spans="1:6" s="1" customFormat="1" ht="11.1" hidden="1" customHeight="1" outlineLevel="1">
      <c r="A181" s="187" t="s">
        <v>8</v>
      </c>
      <c r="B181" s="187"/>
      <c r="C181" s="187"/>
      <c r="D181" s="188" t="s">
        <v>317</v>
      </c>
      <c r="E181" s="188"/>
      <c r="F181" s="21">
        <v>517.68100000000004</v>
      </c>
    </row>
    <row r="182" spans="1:6" s="1" customFormat="1" ht="11.1" hidden="1" customHeight="1" outlineLevel="1">
      <c r="A182" s="187" t="s">
        <v>9</v>
      </c>
      <c r="B182" s="187"/>
      <c r="C182" s="187"/>
      <c r="D182" s="188" t="s">
        <v>318</v>
      </c>
      <c r="E182" s="188"/>
      <c r="F182" s="22">
        <v>33.6</v>
      </c>
    </row>
    <row r="183" spans="1:6" s="1" customFormat="1" ht="11.1" hidden="1" customHeight="1" outlineLevel="1">
      <c r="A183" s="187" t="s">
        <v>10</v>
      </c>
      <c r="B183" s="187"/>
      <c r="C183" s="187"/>
      <c r="D183" s="188" t="s">
        <v>318</v>
      </c>
      <c r="E183" s="188"/>
      <c r="F183" s="22">
        <v>29.4</v>
      </c>
    </row>
    <row r="184" spans="1:6" s="1" customFormat="1" ht="11.1" hidden="1" customHeight="1" outlineLevel="1">
      <c r="A184" s="187" t="s">
        <v>11</v>
      </c>
      <c r="B184" s="187"/>
      <c r="C184" s="187"/>
      <c r="D184" s="188" t="s">
        <v>318</v>
      </c>
      <c r="E184" s="188"/>
      <c r="F184" s="21">
        <v>24.024000000000001</v>
      </c>
    </row>
    <row r="185" spans="1:6" s="1" customFormat="1" ht="11.1" hidden="1" customHeight="1" outlineLevel="1">
      <c r="A185" s="187" t="s">
        <v>12</v>
      </c>
      <c r="B185" s="187"/>
      <c r="C185" s="187"/>
      <c r="D185" s="188" t="s">
        <v>318</v>
      </c>
      <c r="E185" s="188"/>
      <c r="F185" s="25">
        <v>21</v>
      </c>
    </row>
    <row r="186" spans="1:6" s="1" customFormat="1" ht="11.1" hidden="1" customHeight="1" outlineLevel="1">
      <c r="A186" s="187" t="s">
        <v>13</v>
      </c>
      <c r="B186" s="187"/>
      <c r="C186" s="187"/>
      <c r="D186" s="188" t="s">
        <v>317</v>
      </c>
      <c r="E186" s="188"/>
      <c r="F186" s="25">
        <v>18</v>
      </c>
    </row>
    <row r="187" spans="1:6" s="1" customFormat="1" ht="21.95" hidden="1" customHeight="1" outlineLevel="1">
      <c r="A187" s="187" t="s">
        <v>14</v>
      </c>
      <c r="B187" s="187"/>
      <c r="C187" s="187"/>
      <c r="D187" s="188" t="s">
        <v>319</v>
      </c>
      <c r="E187" s="188"/>
      <c r="F187" s="21">
        <v>17.745999999999999</v>
      </c>
    </row>
    <row r="188" spans="1:6" s="1" customFormat="1" ht="11.1" hidden="1" customHeight="1" outlineLevel="1">
      <c r="A188" s="187" t="s">
        <v>15</v>
      </c>
      <c r="B188" s="187"/>
      <c r="C188" s="187"/>
      <c r="D188" s="188" t="s">
        <v>318</v>
      </c>
      <c r="E188" s="188"/>
      <c r="F188" s="22">
        <v>12.6</v>
      </c>
    </row>
    <row r="189" spans="1:6" s="1" customFormat="1" ht="21.95" hidden="1" customHeight="1" outlineLevel="1">
      <c r="A189" s="187" t="s">
        <v>16</v>
      </c>
      <c r="B189" s="187"/>
      <c r="C189" s="187"/>
      <c r="D189" s="188" t="s">
        <v>318</v>
      </c>
      <c r="E189" s="188"/>
      <c r="F189" s="21">
        <v>11.603999999999999</v>
      </c>
    </row>
    <row r="190" spans="1:6" ht="11.1" customHeight="1" collapsed="1">
      <c r="A190" s="189" t="s">
        <v>32</v>
      </c>
      <c r="B190" s="189"/>
      <c r="C190" s="189"/>
      <c r="D190" s="18"/>
      <c r="E190" s="19"/>
      <c r="F190" s="29">
        <v>482.76</v>
      </c>
    </row>
    <row r="191" spans="1:6" s="1" customFormat="1" ht="11.1" hidden="1" customHeight="1" outlineLevel="1">
      <c r="A191" s="187" t="s">
        <v>33</v>
      </c>
      <c r="B191" s="187"/>
      <c r="C191" s="187"/>
      <c r="D191" s="188" t="s">
        <v>320</v>
      </c>
      <c r="E191" s="188"/>
      <c r="F191" s="22">
        <v>89.8</v>
      </c>
    </row>
    <row r="192" spans="1:6" s="1" customFormat="1" ht="11.1" hidden="1" customHeight="1" outlineLevel="1">
      <c r="A192" s="187" t="s">
        <v>34</v>
      </c>
      <c r="B192" s="187"/>
      <c r="C192" s="187"/>
      <c r="D192" s="188" t="s">
        <v>320</v>
      </c>
      <c r="E192" s="188"/>
      <c r="F192" s="22">
        <v>79.2</v>
      </c>
    </row>
    <row r="193" spans="1:6" s="1" customFormat="1" ht="11.1" hidden="1" customHeight="1" outlineLevel="1">
      <c r="A193" s="187" t="s">
        <v>35</v>
      </c>
      <c r="B193" s="187"/>
      <c r="C193" s="187"/>
      <c r="D193" s="188" t="s">
        <v>320</v>
      </c>
      <c r="E193" s="188"/>
      <c r="F193" s="22">
        <v>72.599999999999994</v>
      </c>
    </row>
    <row r="194" spans="1:6" s="1" customFormat="1" ht="11.1" hidden="1" customHeight="1" outlineLevel="1">
      <c r="A194" s="187" t="s">
        <v>36</v>
      </c>
      <c r="B194" s="187"/>
      <c r="C194" s="187"/>
      <c r="D194" s="188" t="s">
        <v>320</v>
      </c>
      <c r="E194" s="188"/>
      <c r="F194" s="23">
        <v>50.85</v>
      </c>
    </row>
    <row r="195" spans="1:6" s="1" customFormat="1" ht="11.1" hidden="1" customHeight="1" outlineLevel="1">
      <c r="A195" s="187" t="s">
        <v>37</v>
      </c>
      <c r="B195" s="187"/>
      <c r="C195" s="187"/>
      <c r="D195" s="188" t="s">
        <v>320</v>
      </c>
      <c r="E195" s="188"/>
      <c r="F195" s="23">
        <v>50.26</v>
      </c>
    </row>
    <row r="196" spans="1:6" s="1" customFormat="1" ht="11.1" hidden="1" customHeight="1" outlineLevel="1">
      <c r="A196" s="187" t="s">
        <v>38</v>
      </c>
      <c r="B196" s="187"/>
      <c r="C196" s="187"/>
      <c r="D196" s="188" t="s">
        <v>320</v>
      </c>
      <c r="E196" s="188"/>
      <c r="F196" s="22">
        <v>44.8</v>
      </c>
    </row>
    <row r="197" spans="1:6" s="1" customFormat="1" ht="11.1" hidden="1" customHeight="1" outlineLevel="1">
      <c r="A197" s="187" t="s">
        <v>39</v>
      </c>
      <c r="B197" s="187"/>
      <c r="C197" s="187"/>
      <c r="D197" s="188" t="s">
        <v>320</v>
      </c>
      <c r="E197" s="188"/>
      <c r="F197" s="23">
        <v>42.45</v>
      </c>
    </row>
    <row r="198" spans="1:6" s="1" customFormat="1" ht="11.1" hidden="1" customHeight="1" outlineLevel="1">
      <c r="A198" s="187" t="s">
        <v>40</v>
      </c>
      <c r="B198" s="187"/>
      <c r="C198" s="187"/>
      <c r="D198" s="188" t="s">
        <v>320</v>
      </c>
      <c r="E198" s="188"/>
      <c r="F198" s="22">
        <v>37.6</v>
      </c>
    </row>
    <row r="199" spans="1:6" s="1" customFormat="1" ht="11.1" hidden="1" customHeight="1" outlineLevel="1">
      <c r="A199" s="187" t="s">
        <v>41</v>
      </c>
      <c r="B199" s="187"/>
      <c r="C199" s="187"/>
      <c r="D199" s="188" t="s">
        <v>320</v>
      </c>
      <c r="E199" s="188"/>
      <c r="F199" s="22">
        <v>15.2</v>
      </c>
    </row>
    <row r="200" spans="1:6" ht="11.1" customHeight="1" collapsed="1">
      <c r="A200" s="189" t="s">
        <v>321</v>
      </c>
      <c r="B200" s="189"/>
      <c r="C200" s="189"/>
      <c r="D200" s="18"/>
      <c r="E200" s="19"/>
      <c r="F200" s="28">
        <v>405.55399999999997</v>
      </c>
    </row>
    <row r="201" spans="1:6" s="1" customFormat="1" ht="11.1" hidden="1" customHeight="1" outlineLevel="1">
      <c r="A201" s="187" t="s">
        <v>18</v>
      </c>
      <c r="B201" s="187"/>
      <c r="C201" s="187"/>
      <c r="D201" s="188" t="s">
        <v>319</v>
      </c>
      <c r="E201" s="188"/>
      <c r="F201" s="21">
        <v>71.198999999999998</v>
      </c>
    </row>
    <row r="202" spans="1:6" s="1" customFormat="1" ht="11.1" hidden="1" customHeight="1" outlineLevel="1">
      <c r="A202" s="187" t="s">
        <v>19</v>
      </c>
      <c r="B202" s="187"/>
      <c r="C202" s="187"/>
      <c r="D202" s="188" t="s">
        <v>319</v>
      </c>
      <c r="E202" s="188"/>
      <c r="F202" s="21">
        <v>59.777999999999999</v>
      </c>
    </row>
    <row r="203" spans="1:6" s="1" customFormat="1" ht="11.1" hidden="1" customHeight="1" outlineLevel="1">
      <c r="A203" s="187" t="s">
        <v>20</v>
      </c>
      <c r="B203" s="187"/>
      <c r="C203" s="187"/>
      <c r="D203" s="188" t="s">
        <v>322</v>
      </c>
      <c r="E203" s="188"/>
      <c r="F203" s="23">
        <v>36.75</v>
      </c>
    </row>
    <row r="204" spans="1:6" s="1" customFormat="1" ht="21.95" hidden="1" customHeight="1" outlineLevel="1">
      <c r="A204" s="187" t="s">
        <v>21</v>
      </c>
      <c r="B204" s="187"/>
      <c r="C204" s="187"/>
      <c r="D204" s="188" t="s">
        <v>322</v>
      </c>
      <c r="E204" s="188"/>
      <c r="F204" s="21">
        <v>35.046999999999997</v>
      </c>
    </row>
    <row r="205" spans="1:6" s="1" customFormat="1" ht="11.1" hidden="1" customHeight="1" outlineLevel="1">
      <c r="A205" s="187" t="s">
        <v>22</v>
      </c>
      <c r="B205" s="187"/>
      <c r="C205" s="187"/>
      <c r="D205" s="188" t="s">
        <v>323</v>
      </c>
      <c r="E205" s="188"/>
      <c r="F205" s="23">
        <v>34.64</v>
      </c>
    </row>
    <row r="206" spans="1:6" s="1" customFormat="1" ht="11.1" hidden="1" customHeight="1" outlineLevel="1">
      <c r="A206" s="187" t="s">
        <v>23</v>
      </c>
      <c r="B206" s="187"/>
      <c r="C206" s="187"/>
      <c r="D206" s="188" t="s">
        <v>322</v>
      </c>
      <c r="E206" s="188"/>
      <c r="F206" s="21">
        <v>29.617000000000001</v>
      </c>
    </row>
    <row r="207" spans="1:6" s="1" customFormat="1" ht="11.1" hidden="1" customHeight="1" outlineLevel="1">
      <c r="A207" s="187" t="s">
        <v>24</v>
      </c>
      <c r="B207" s="187"/>
      <c r="C207" s="187"/>
      <c r="D207" s="188" t="s">
        <v>322</v>
      </c>
      <c r="E207" s="188"/>
      <c r="F207" s="23">
        <v>29.05</v>
      </c>
    </row>
    <row r="208" spans="1:6" s="1" customFormat="1" ht="11.1" hidden="1" customHeight="1" outlineLevel="1">
      <c r="A208" s="187" t="s">
        <v>25</v>
      </c>
      <c r="B208" s="187"/>
      <c r="C208" s="187"/>
      <c r="D208" s="188" t="s">
        <v>322</v>
      </c>
      <c r="E208" s="188"/>
      <c r="F208" s="23">
        <v>26.95</v>
      </c>
    </row>
    <row r="209" spans="1:6" s="1" customFormat="1" ht="11.1" hidden="1" customHeight="1" outlineLevel="1">
      <c r="A209" s="187" t="s">
        <v>26</v>
      </c>
      <c r="B209" s="187"/>
      <c r="C209" s="187"/>
      <c r="D209" s="188" t="s">
        <v>322</v>
      </c>
      <c r="E209" s="188"/>
      <c r="F209" s="21">
        <v>18.562000000000001</v>
      </c>
    </row>
    <row r="210" spans="1:6" s="1" customFormat="1" ht="11.1" hidden="1" customHeight="1" outlineLevel="1">
      <c r="A210" s="187" t="s">
        <v>27</v>
      </c>
      <c r="B210" s="187"/>
      <c r="C210" s="187"/>
      <c r="D210" s="188" t="s">
        <v>322</v>
      </c>
      <c r="E210" s="188"/>
      <c r="F210" s="21">
        <v>18.561</v>
      </c>
    </row>
    <row r="211" spans="1:6" s="1" customFormat="1" ht="11.1" hidden="1" customHeight="1" outlineLevel="1">
      <c r="A211" s="187" t="s">
        <v>28</v>
      </c>
      <c r="B211" s="187"/>
      <c r="C211" s="187"/>
      <c r="D211" s="188" t="s">
        <v>317</v>
      </c>
      <c r="E211" s="188"/>
      <c r="F211" s="21">
        <v>13.273999999999999</v>
      </c>
    </row>
    <row r="212" spans="1:6" s="1" customFormat="1" ht="11.1" hidden="1" customHeight="1" outlineLevel="1">
      <c r="A212" s="187" t="s">
        <v>29</v>
      </c>
      <c r="B212" s="187"/>
      <c r="C212" s="187"/>
      <c r="D212" s="188" t="s">
        <v>318</v>
      </c>
      <c r="E212" s="188"/>
      <c r="F212" s="21">
        <v>13.269</v>
      </c>
    </row>
    <row r="213" spans="1:6" s="1" customFormat="1" ht="11.1" hidden="1" customHeight="1" outlineLevel="1">
      <c r="A213" s="187" t="s">
        <v>30</v>
      </c>
      <c r="B213" s="187"/>
      <c r="C213" s="187"/>
      <c r="D213" s="188" t="s">
        <v>324</v>
      </c>
      <c r="E213" s="188"/>
      <c r="F213" s="22">
        <v>9.9</v>
      </c>
    </row>
    <row r="214" spans="1:6" s="1" customFormat="1" ht="21.95" hidden="1" customHeight="1" outlineLevel="1">
      <c r="A214" s="187" t="s">
        <v>31</v>
      </c>
      <c r="B214" s="187"/>
      <c r="C214" s="187"/>
      <c r="D214" s="188" t="s">
        <v>325</v>
      </c>
      <c r="E214" s="188"/>
      <c r="F214" s="21">
        <v>8.9570000000000007</v>
      </c>
    </row>
    <row r="215" spans="1:6" ht="11.1" customHeight="1" collapsed="1">
      <c r="A215" s="189" t="s">
        <v>116</v>
      </c>
      <c r="B215" s="189"/>
      <c r="C215" s="189"/>
      <c r="D215" s="18"/>
      <c r="E215" s="19"/>
      <c r="F215" s="29">
        <v>84.78</v>
      </c>
    </row>
    <row r="216" spans="1:6" s="1" customFormat="1" ht="11.1" hidden="1" customHeight="1" outlineLevel="1">
      <c r="A216" s="187" t="s">
        <v>117</v>
      </c>
      <c r="B216" s="187"/>
      <c r="C216" s="187"/>
      <c r="D216" s="188" t="s">
        <v>326</v>
      </c>
      <c r="E216" s="188"/>
      <c r="F216" s="23">
        <v>84.78</v>
      </c>
    </row>
    <row r="217" spans="1:6" ht="12.95" customHeight="1">
      <c r="A217" s="182" t="s">
        <v>291</v>
      </c>
      <c r="B217" s="182"/>
      <c r="C217" s="182"/>
      <c r="D217" s="182"/>
      <c r="E217" s="182"/>
      <c r="F217" s="30">
        <v>140588.57204999999</v>
      </c>
    </row>
  </sheetData>
  <mergeCells count="416">
    <mergeCell ref="C3:M3"/>
    <mergeCell ref="A5:C5"/>
    <mergeCell ref="D5:E5"/>
    <mergeCell ref="A8:C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107:C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57:C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77:C177"/>
    <mergeCell ref="D177:E177"/>
    <mergeCell ref="A178:C178"/>
    <mergeCell ref="D178:E178"/>
    <mergeCell ref="A179:C179"/>
    <mergeCell ref="D179:E179"/>
    <mergeCell ref="A180:C180"/>
    <mergeCell ref="A181:C181"/>
    <mergeCell ref="D181:E18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87:C187"/>
    <mergeCell ref="D187:E187"/>
    <mergeCell ref="A188:C188"/>
    <mergeCell ref="D188:E188"/>
    <mergeCell ref="A189:C189"/>
    <mergeCell ref="D189:E189"/>
    <mergeCell ref="A190:C190"/>
    <mergeCell ref="A191:C191"/>
    <mergeCell ref="D191:E19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D203:E203"/>
    <mergeCell ref="A204:C204"/>
    <mergeCell ref="D204:E204"/>
    <mergeCell ref="A205:C205"/>
    <mergeCell ref="D205:E205"/>
    <mergeCell ref="A206:C206"/>
    <mergeCell ref="D206:E206"/>
    <mergeCell ref="A197:C197"/>
    <mergeCell ref="D197:E197"/>
    <mergeCell ref="A198:C198"/>
    <mergeCell ref="D198:E198"/>
    <mergeCell ref="A199:C199"/>
    <mergeCell ref="D199:E199"/>
    <mergeCell ref="A200:C200"/>
    <mergeCell ref="A201:C201"/>
    <mergeCell ref="D201:E201"/>
    <mergeCell ref="A217:E217"/>
    <mergeCell ref="A6:C7"/>
    <mergeCell ref="A212:C212"/>
    <mergeCell ref="D212:E212"/>
    <mergeCell ref="A213:C213"/>
    <mergeCell ref="D213:E213"/>
    <mergeCell ref="A214:C214"/>
    <mergeCell ref="D214:E214"/>
    <mergeCell ref="A215:C215"/>
    <mergeCell ref="A216:C216"/>
    <mergeCell ref="D216:E21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02:C202"/>
    <mergeCell ref="D202:E202"/>
    <mergeCell ref="A203:C203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75%</vt:lpstr>
      <vt:lpstr>старые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created xsi:type="dcterms:W3CDTF">2023-08-04T11:03:00Z</dcterms:created>
  <dcterms:modified xsi:type="dcterms:W3CDTF">2023-08-10T09:26:18Z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469EAE844A7E4E84B80EDDA2F51A205D</vt:lpwstr>
  </property>
  <property fmtid="{D5CDD505-2E9C-101B-9397-08002B2CF9AE}" pid="3" name="KSOProductBuildVer">
    <vt:lpwstr>1049-11.2.0.11537</vt:lpwstr>
  </property>
</Properties>
</file>