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8,23 филиалы КИ\"/>
    </mc:Choice>
  </mc:AlternateContent>
  <xr:revisionPtr revIDLastSave="0" documentId="13_ncr:1_{5C83D7AD-32B2-4ED9-83B1-607D680D23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1" l="1"/>
  <c r="U444" i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W430" i="1" s="1"/>
  <c r="V428" i="1"/>
  <c r="V431" i="1" s="1"/>
  <c r="U426" i="1"/>
  <c r="U425" i="1"/>
  <c r="V424" i="1"/>
  <c r="W424" i="1" s="1"/>
  <c r="V423" i="1"/>
  <c r="U419" i="1"/>
  <c r="V418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U381" i="1"/>
  <c r="V380" i="1"/>
  <c r="U380" i="1"/>
  <c r="W379" i="1"/>
  <c r="W380" i="1" s="1"/>
  <c r="V379" i="1"/>
  <c r="V381" i="1" s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M372" i="1"/>
  <c r="W371" i="1"/>
  <c r="V371" i="1"/>
  <c r="V376" i="1" s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W355" i="1"/>
  <c r="W358" i="1" s="1"/>
  <c r="V355" i="1"/>
  <c r="V359" i="1" s="1"/>
  <c r="U353" i="1"/>
  <c r="U352" i="1"/>
  <c r="V351" i="1"/>
  <c r="U349" i="1"/>
  <c r="V348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W325" i="1" s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W314" i="1" s="1"/>
  <c r="V312" i="1"/>
  <c r="W312" i="1" s="1"/>
  <c r="M312" i="1"/>
  <c r="W311" i="1"/>
  <c r="V311" i="1"/>
  <c r="W310" i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W281" i="1" s="1"/>
  <c r="M281" i="1"/>
  <c r="W280" i="1"/>
  <c r="W282" i="1" s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V273" i="1"/>
  <c r="W273" i="1" s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V278" i="1" s="1"/>
  <c r="M269" i="1"/>
  <c r="U265" i="1"/>
  <c r="V264" i="1"/>
  <c r="U264" i="1"/>
  <c r="W263" i="1"/>
  <c r="W264" i="1" s="1"/>
  <c r="V263" i="1"/>
  <c r="V265" i="1" s="1"/>
  <c r="M263" i="1"/>
  <c r="U261" i="1"/>
  <c r="V260" i="1"/>
  <c r="U260" i="1"/>
  <c r="W259" i="1"/>
  <c r="W260" i="1" s="1"/>
  <c r="V259" i="1"/>
  <c r="V261" i="1" s="1"/>
  <c r="M259" i="1"/>
  <c r="U257" i="1"/>
  <c r="U256" i="1"/>
  <c r="W255" i="1"/>
  <c r="V255" i="1"/>
  <c r="M255" i="1"/>
  <c r="V254" i="1"/>
  <c r="W254" i="1" s="1"/>
  <c r="M254" i="1"/>
  <c r="W253" i="1"/>
  <c r="W256" i="1" s="1"/>
  <c r="V253" i="1"/>
  <c r="M253" i="1"/>
  <c r="U251" i="1"/>
  <c r="V250" i="1"/>
  <c r="U250" i="1"/>
  <c r="W249" i="1"/>
  <c r="V249" i="1"/>
  <c r="M249" i="1"/>
  <c r="V248" i="1"/>
  <c r="M248" i="1"/>
  <c r="U245" i="1"/>
  <c r="U244" i="1"/>
  <c r="V243" i="1"/>
  <c r="W243" i="1" s="1"/>
  <c r="M243" i="1"/>
  <c r="W242" i="1"/>
  <c r="W244" i="1" s="1"/>
  <c r="V242" i="1"/>
  <c r="V244" i="1" s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V219" i="1"/>
  <c r="W218" i="1"/>
  <c r="W221" i="1" s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V162" i="1"/>
  <c r="U162" i="1"/>
  <c r="U161" i="1"/>
  <c r="W160" i="1"/>
  <c r="V160" i="1"/>
  <c r="W159" i="1"/>
  <c r="V159" i="1"/>
  <c r="W158" i="1"/>
  <c r="W161" i="1" s="1"/>
  <c r="V158" i="1"/>
  <c r="V161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H453" i="1" s="1"/>
  <c r="M138" i="1"/>
  <c r="U135" i="1"/>
  <c r="U134" i="1"/>
  <c r="V133" i="1"/>
  <c r="W133" i="1" s="1"/>
  <c r="M133" i="1"/>
  <c r="W132" i="1"/>
  <c r="V132" i="1"/>
  <c r="M132" i="1"/>
  <c r="V131" i="1"/>
  <c r="G45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W116" i="1"/>
  <c r="V116" i="1"/>
  <c r="W115" i="1"/>
  <c r="V115" i="1"/>
  <c r="M115" i="1"/>
  <c r="V114" i="1"/>
  <c r="V119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D453" i="1" s="1"/>
  <c r="M56" i="1"/>
  <c r="U53" i="1"/>
  <c r="U52" i="1"/>
  <c r="V51" i="1"/>
  <c r="W51" i="1" s="1"/>
  <c r="M51" i="1"/>
  <c r="W50" i="1"/>
  <c r="W52" i="1" s="1"/>
  <c r="V50" i="1"/>
  <c r="V52" i="1" s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2" i="1" s="1"/>
  <c r="M26" i="1"/>
  <c r="U24" i="1"/>
  <c r="U23" i="1"/>
  <c r="U447" i="1" s="1"/>
  <c r="V22" i="1"/>
  <c r="V24" i="1" s="1"/>
  <c r="H10" i="1"/>
  <c r="F10" i="1"/>
  <c r="J9" i="1"/>
  <c r="F9" i="1"/>
  <c r="A9" i="1"/>
  <c r="A10" i="1" s="1"/>
  <c r="D7" i="1"/>
  <c r="N6" i="1"/>
  <c r="M2" i="1"/>
  <c r="U443" i="1" l="1"/>
  <c r="W80" i="1"/>
  <c r="W89" i="1"/>
  <c r="W111" i="1"/>
  <c r="V33" i="1"/>
  <c r="V443" i="1" s="1"/>
  <c r="V37" i="1"/>
  <c r="V53" i="1"/>
  <c r="V59" i="1"/>
  <c r="V80" i="1"/>
  <c r="V90" i="1"/>
  <c r="V102" i="1"/>
  <c r="V112" i="1"/>
  <c r="V118" i="1"/>
  <c r="V127" i="1"/>
  <c r="V135" i="1"/>
  <c r="V156" i="1"/>
  <c r="V181" i="1"/>
  <c r="W164" i="1"/>
  <c r="W180" i="1" s="1"/>
  <c r="V228" i="1"/>
  <c r="V277" i="1"/>
  <c r="V283" i="1"/>
  <c r="V286" i="1"/>
  <c r="W285" i="1"/>
  <c r="W286" i="1" s="1"/>
  <c r="V287" i="1"/>
  <c r="V290" i="1"/>
  <c r="W289" i="1"/>
  <c r="W290" i="1" s="1"/>
  <c r="V291" i="1"/>
  <c r="V294" i="1"/>
  <c r="V295" i="1"/>
  <c r="W293" i="1"/>
  <c r="W294" i="1" s="1"/>
  <c r="V315" i="1"/>
  <c r="V342" i="1"/>
  <c r="W328" i="1"/>
  <c r="W341" i="1" s="1"/>
  <c r="M453" i="1"/>
  <c r="V341" i="1"/>
  <c r="C453" i="1"/>
  <c r="K453" i="1"/>
  <c r="B453" i="1"/>
  <c r="V445" i="1"/>
  <c r="V444" i="1"/>
  <c r="V400" i="1"/>
  <c r="V404" i="1"/>
  <c r="W402" i="1"/>
  <c r="W404" i="1" s="1"/>
  <c r="V405" i="1"/>
  <c r="P453" i="1"/>
  <c r="V425" i="1"/>
  <c r="W423" i="1"/>
  <c r="W425" i="1" s="1"/>
  <c r="V426" i="1"/>
  <c r="V436" i="1"/>
  <c r="H9" i="1"/>
  <c r="W22" i="1"/>
  <c r="W23" i="1" s="1"/>
  <c r="V23" i="1"/>
  <c r="W26" i="1"/>
  <c r="W32" i="1" s="1"/>
  <c r="W35" i="1"/>
  <c r="W37" i="1" s="1"/>
  <c r="W56" i="1"/>
  <c r="W59" i="1" s="1"/>
  <c r="V60" i="1"/>
  <c r="E453" i="1"/>
  <c r="V81" i="1"/>
  <c r="W92" i="1"/>
  <c r="W101" i="1" s="1"/>
  <c r="W114" i="1"/>
  <c r="W118" i="1" s="1"/>
  <c r="F453" i="1"/>
  <c r="V126" i="1"/>
  <c r="W131" i="1"/>
  <c r="W134" i="1" s="1"/>
  <c r="V134" i="1"/>
  <c r="W138" i="1"/>
  <c r="W155" i="1" s="1"/>
  <c r="V155" i="1"/>
  <c r="V180" i="1"/>
  <c r="V206" i="1"/>
  <c r="W183" i="1"/>
  <c r="W206" i="1" s="1"/>
  <c r="V207" i="1"/>
  <c r="V215" i="1"/>
  <c r="W209" i="1"/>
  <c r="W215" i="1" s="1"/>
  <c r="V216" i="1"/>
  <c r="V222" i="1"/>
  <c r="V229" i="1"/>
  <c r="W224" i="1"/>
  <c r="W228" i="1" s="1"/>
  <c r="I453" i="1"/>
  <c r="V239" i="1"/>
  <c r="V245" i="1"/>
  <c r="J453" i="1"/>
  <c r="V251" i="1"/>
  <c r="W248" i="1"/>
  <c r="W250" i="1" s="1"/>
  <c r="V257" i="1"/>
  <c r="V256" i="1"/>
  <c r="W277" i="1"/>
  <c r="V282" i="1"/>
  <c r="V303" i="1"/>
  <c r="V308" i="1"/>
  <c r="W305" i="1"/>
  <c r="W307" i="1" s="1"/>
  <c r="V307" i="1"/>
  <c r="V352" i="1"/>
  <c r="W351" i="1"/>
  <c r="W352" i="1" s="1"/>
  <c r="V353" i="1"/>
  <c r="V362" i="1"/>
  <c r="W361" i="1"/>
  <c r="W362" i="1" s="1"/>
  <c r="V363" i="1"/>
  <c r="N453" i="1"/>
  <c r="V369" i="1"/>
  <c r="W366" i="1"/>
  <c r="W368" i="1" s="1"/>
  <c r="V368" i="1"/>
  <c r="W376" i="1"/>
  <c r="U446" i="1"/>
  <c r="O453" i="1"/>
  <c r="V240" i="1"/>
  <c r="L453" i="1"/>
  <c r="V302" i="1"/>
  <c r="W298" i="1"/>
  <c r="W302" i="1" s="1"/>
  <c r="W348" i="1"/>
  <c r="V377" i="1"/>
  <c r="V384" i="1"/>
  <c r="W383" i="1"/>
  <c r="W384" i="1" s="1"/>
  <c r="V385" i="1"/>
  <c r="V399" i="1"/>
  <c r="W389" i="1"/>
  <c r="W399" i="1" s="1"/>
  <c r="V413" i="1"/>
  <c r="W407" i="1"/>
  <c r="W413" i="1" s="1"/>
  <c r="V414" i="1"/>
  <c r="V419" i="1"/>
  <c r="W416" i="1"/>
  <c r="W418" i="1" s="1"/>
  <c r="V435" i="1"/>
  <c r="W433" i="1"/>
  <c r="W435" i="1" s="1"/>
  <c r="W448" i="1" l="1"/>
  <c r="V447" i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<sst xmlns="http://schemas.openxmlformats.org/spreadsheetml/2006/main" count="1742" uniqueCount="716">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</sst>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3"/>
  <sheetViews>
    <sheetView showGridLines="0" tabSelected="1" topLeftCell="A263" zoomScaleNormal="100" zoomScaleSheetLayoutView="100" workbookViewId="0">
      <selection activeCell="U274" sqref="U27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45145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126</v>
      </c>
      <c r="V31" s="306">
        <f t="shared" si="0"/>
        <v>126</v>
      </c>
      <c r="W31" s="37">
        <f t="shared" si="1"/>
        <v>0.3765</v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50</v>
      </c>
      <c r="V32" s="307">
        <f>IFERROR(V26/H26,"0")+IFERROR(V27/H27,"0")+IFERROR(V28/H28,"0")+IFERROR(V29/H29,"0")+IFERROR(V30/H30,"0")+IFERROR(V31/H31,"0")</f>
        <v>50</v>
      </c>
      <c r="W32" s="307">
        <f>IFERROR(IF(W26="",0,W26),"0")+IFERROR(IF(W27="",0,W27),"0")+IFERROR(IF(W28="",0,W28),"0")+IFERROR(IF(W29="",0,W29),"0")+IFERROR(IF(W30="",0,W30),"0")+IFERROR(IF(W31="",0,W31),"0")</f>
        <v>0.3765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126</v>
      </c>
      <c r="V33" s="307">
        <f>IFERROR(SUM(V26:V31),"0")</f>
        <v>126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180</v>
      </c>
      <c r="V50" s="306">
        <f>IFERROR(IF(U50="",0,CEILING((U50/$H50),1)*$H50),"")</f>
        <v>183.60000000000002</v>
      </c>
      <c r="W50" s="37">
        <f>IFERROR(IF(V50=0,"",ROUNDUP(V50/H50,0)*0.02175),"")</f>
        <v>0.36974999999999997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16.666666666666664</v>
      </c>
      <c r="V52" s="307">
        <f>IFERROR(V50/H50,"0")+IFERROR(V51/H51,"0")</f>
        <v>17</v>
      </c>
      <c r="W52" s="307">
        <f>IFERROR(IF(W50="",0,W50),"0")+IFERROR(IF(W51="",0,W51),"0")</f>
        <v>0.36974999999999997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180</v>
      </c>
      <c r="V53" s="307">
        <f>IFERROR(SUM(V50:V51),"0")</f>
        <v>183.60000000000002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370</v>
      </c>
      <c r="V56" s="306">
        <f>IFERROR(IF(U56="",0,CEILING((U56/$H56),1)*$H56),"")</f>
        <v>378</v>
      </c>
      <c r="W56" s="37">
        <f>IFERROR(IF(V56=0,"",ROUNDUP(V56/H56,0)*0.02175),"")</f>
        <v>0.76124999999999998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34.25925925925926</v>
      </c>
      <c r="V59" s="307">
        <f>IFERROR(V56/H56,"0")+IFERROR(V57/H57,"0")+IFERROR(V58/H58,"0")</f>
        <v>35</v>
      </c>
      <c r="W59" s="307">
        <f>IFERROR(IF(W56="",0,W56),"0")+IFERROR(IF(W57="",0,W57),"0")+IFERROR(IF(W58="",0,W58),"0")</f>
        <v>0.76124999999999998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370</v>
      </c>
      <c r="V60" s="307">
        <f>IFERROR(SUM(V56:V58),"0")</f>
        <v>378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380</v>
      </c>
      <c r="V64" s="306">
        <f t="shared" si="2"/>
        <v>388.8</v>
      </c>
      <c r="W64" s="37">
        <f>IFERROR(IF(V64=0,"",ROUNDUP(V64/H64,0)*0.02175),"")</f>
        <v>0.78299999999999992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32</v>
      </c>
      <c r="V69" s="306">
        <f t="shared" si="2"/>
        <v>32</v>
      </c>
      <c r="W69" s="37">
        <f t="shared" ref="W69:W75" si="3">IFERROR(IF(V69=0,"",ROUNDUP(V69/H69,0)*0.00937),"")</f>
        <v>7.4959999999999999E-2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43.185185185185183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44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0.85795999999999994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412</v>
      </c>
      <c r="V81" s="307">
        <f>IFERROR(SUM(V63:V79),"0")</f>
        <v>420.8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105</v>
      </c>
      <c r="V86" s="306">
        <f t="shared" si="4"/>
        <v>105.84</v>
      </c>
      <c r="W86" s="37">
        <f>IFERROR(IF(V86=0,"",ROUNDUP(V86/H86,0)*0.00753),"")</f>
        <v>0.31625999999999999</v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41.666666666666664</v>
      </c>
      <c r="V89" s="307">
        <f>IFERROR(V83/H83,"0")+IFERROR(V84/H84,"0")+IFERROR(V85/H85,"0")+IFERROR(V86/H86,"0")+IFERROR(V87/H87,"0")+IFERROR(V88/H88,"0")</f>
        <v>42</v>
      </c>
      <c r="W89" s="307">
        <f>IFERROR(IF(W83="",0,W83),"0")+IFERROR(IF(W84="",0,W84),"0")+IFERROR(IF(W85="",0,W85),"0")+IFERROR(IF(W86="",0,W86),"0")+IFERROR(IF(W87="",0,W87),"0")+IFERROR(IF(W88="",0,W88),"0")</f>
        <v>0.31625999999999999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105</v>
      </c>
      <c r="V90" s="307">
        <f>IFERROR(SUM(V83:V88),"0")</f>
        <v>105.84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77</v>
      </c>
      <c r="V97" s="306">
        <f t="shared" si="5"/>
        <v>78.399999999999991</v>
      </c>
      <c r="W97" s="37">
        <f>IFERROR(IF(V97=0,"",ROUNDUP(V97/H97,0)*0.00502),"")</f>
        <v>0.14056000000000002</v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27.5</v>
      </c>
      <c r="V101" s="307">
        <f>IFERROR(V92/H92,"0")+IFERROR(V93/H93,"0")+IFERROR(V94/H94,"0")+IFERROR(V95/H95,"0")+IFERROR(V96/H96,"0")+IFERROR(V97/H97,"0")+IFERROR(V98/H98,"0")+IFERROR(V99/H99,"0")+IFERROR(V100/H100,"0")</f>
        <v>28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0.14056000000000002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77</v>
      </c>
      <c r="V102" s="307">
        <f>IFERROR(SUM(V92:V100),"0")</f>
        <v>78.399999999999991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230</v>
      </c>
      <c r="V104" s="306">
        <f t="shared" ref="V104:V110" si="6">IFERROR(IF(U104="",0,CEILING((U104/$H104),1)*$H104),"")</f>
        <v>234.89999999999998</v>
      </c>
      <c r="W104" s="37">
        <f>IFERROR(IF(V104=0,"",ROUNDUP(V104/H104,0)*0.02175),"")</f>
        <v>0.63074999999999992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172</v>
      </c>
      <c r="V106" s="306">
        <f t="shared" si="6"/>
        <v>174</v>
      </c>
      <c r="W106" s="37">
        <f>IFERROR(IF(V106=0,"",ROUNDUP(V106/H106,0)*0.00753),"")</f>
        <v>0.43674000000000002</v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216</v>
      </c>
      <c r="V107" s="306">
        <f t="shared" si="6"/>
        <v>216</v>
      </c>
      <c r="W107" s="37">
        <f>IFERROR(IF(V107=0,"",ROUNDUP(V107/H107,0)*0.00753),"")</f>
        <v>0.60240000000000005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135</v>
      </c>
      <c r="V108" s="306">
        <f t="shared" si="6"/>
        <v>135</v>
      </c>
      <c r="W108" s="37">
        <f>IFERROR(IF(V108=0,"",ROUNDUP(V108/H108,0)*0.00937),"")</f>
        <v>0.46849999999999997</v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215.72839506172841</v>
      </c>
      <c r="V111" s="307">
        <f>IFERROR(V104/H104,"0")+IFERROR(V105/H105,"0")+IFERROR(V106/H106,"0")+IFERROR(V107/H107,"0")+IFERROR(V108/H108,"0")+IFERROR(V109/H109,"0")+IFERROR(V110/H110,"0")</f>
        <v>217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2.1383899999999998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753</v>
      </c>
      <c r="V112" s="307">
        <f>IFERROR(SUM(V104:V110),"0")</f>
        <v>759.9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170</v>
      </c>
      <c r="V115" s="306">
        <f>IFERROR(IF(U115="",0,CEILING((U115/$H115),1)*$H115),"")</f>
        <v>171.6</v>
      </c>
      <c r="W115" s="37">
        <f>IFERROR(IF(V115=0,"",ROUNDUP(V115/H115,0)*0.02175),"")</f>
        <v>0.47849999999999998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21.794871794871796</v>
      </c>
      <c r="V118" s="307">
        <f>IFERROR(V114/H114,"0")+IFERROR(V115/H115,"0")+IFERROR(V116/H116,"0")+IFERROR(V117/H117,"0")</f>
        <v>22</v>
      </c>
      <c r="W118" s="307">
        <f>IFERROR(IF(W114="",0,W114),"0")+IFERROR(IF(W115="",0,W115),"0")+IFERROR(IF(W116="",0,W116),"0")+IFERROR(IF(W117="",0,W117),"0")</f>
        <v>0.47849999999999998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170</v>
      </c>
      <c r="V119" s="307">
        <f>IFERROR(SUM(V114:V117),"0")</f>
        <v>171.6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405</v>
      </c>
      <c r="V124" s="306">
        <f>IFERROR(IF(U124="",0,CEILING((U124/$H124),1)*$H124),"")</f>
        <v>405</v>
      </c>
      <c r="W124" s="37">
        <f>IFERROR(IF(V124=0,"",ROUNDUP(V124/H124,0)*0.00753),"")</f>
        <v>1.1294999999999999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150</v>
      </c>
      <c r="V126" s="307">
        <f>IFERROR(V122/H122,"0")+IFERROR(V123/H123,"0")+IFERROR(V124/H124,"0")+IFERROR(V125/H125,"0")</f>
        <v>150</v>
      </c>
      <c r="W126" s="307">
        <f>IFERROR(IF(W122="",0,W122),"0")+IFERROR(IF(W123="",0,W123),"0")+IFERROR(IF(W124="",0,W124),"0")+IFERROR(IF(W125="",0,W125),"0")</f>
        <v>1.1294999999999999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405</v>
      </c>
      <c r="V127" s="307">
        <f>IFERROR(SUM(V122:V125),"0")</f>
        <v>405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163</v>
      </c>
      <c r="V147" s="306">
        <f t="shared" si="7"/>
        <v>165</v>
      </c>
      <c r="W147" s="37">
        <f>IFERROR(IF(V147=0,"",ROUNDUP(V147/H147,0)*0.00937),"")</f>
        <v>0.30920999999999998</v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32.6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33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0.30920999999999998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163</v>
      </c>
      <c r="V156" s="307">
        <f>IFERROR(SUM(V138:V154),"0")</f>
        <v>165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90</v>
      </c>
      <c r="V164" s="306">
        <f t="shared" ref="V164:V179" si="8">IFERROR(IF(U164="",0,CEILING((U164/$H164),1)*$H164),"")</f>
        <v>92.4</v>
      </c>
      <c r="W164" s="37">
        <f>IFERROR(IF(V164=0,"",ROUNDUP(V164/H164,0)*0.00753),"")</f>
        <v>0.16566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65</v>
      </c>
      <c r="V165" s="306">
        <f t="shared" si="8"/>
        <v>67.2</v>
      </c>
      <c r="W165" s="37">
        <f>IFERROR(IF(V165=0,"",ROUNDUP(V165/H165,0)*0.00753),"")</f>
        <v>0.12048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142</v>
      </c>
      <c r="V177" s="306">
        <f t="shared" si="8"/>
        <v>142.80000000000001</v>
      </c>
      <c r="W177" s="37">
        <f>IFERROR(IF(V177=0,"",ROUNDUP(V177/H177,0)*0.00502),"")</f>
        <v>0.34136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104.52380952380952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106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0.62749999999999995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297</v>
      </c>
      <c r="V181" s="307">
        <f>IFERROR(SUM(V164:V179),"0")</f>
        <v>302.40000000000003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490</v>
      </c>
      <c r="V187" s="306">
        <f t="shared" si="9"/>
        <v>491.4</v>
      </c>
      <c r="W187" s="37">
        <f>IFERROR(IF(V187=0,"",ROUNDUP(V187/H187,0)*0.02175),"")</f>
        <v>1.37025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84</v>
      </c>
      <c r="V192" s="306">
        <f t="shared" si="9"/>
        <v>84</v>
      </c>
      <c r="W192" s="37">
        <f>IFERROR(IF(V192=0,"",ROUNDUP(V192/H192,0)*0.00753),"")</f>
        <v>0.26355000000000001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307</v>
      </c>
      <c r="V194" s="306">
        <f t="shared" si="9"/>
        <v>307.2</v>
      </c>
      <c r="W194" s="37">
        <f>IFERROR(IF(V194=0,"",ROUNDUP(V194/H194,0)*0.00753),"")</f>
        <v>0.96384000000000003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702</v>
      </c>
      <c r="V201" s="306">
        <f t="shared" si="9"/>
        <v>703.19999999999993</v>
      </c>
      <c r="W201" s="37">
        <f t="shared" si="10"/>
        <v>2.2062900000000001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142</v>
      </c>
      <c r="V202" s="306">
        <f t="shared" si="9"/>
        <v>144</v>
      </c>
      <c r="W202" s="37">
        <f t="shared" si="10"/>
        <v>0.45180000000000003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577.40384615384608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579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5.2557300000000007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1725</v>
      </c>
      <c r="V207" s="307">
        <f>IFERROR(SUM(V183:V205),"0")</f>
        <v>1729.7999999999997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50</v>
      </c>
      <c r="V209" s="306">
        <f t="shared" ref="V209:V214" si="11">IFERROR(IF(U209="",0,CEILING((U209/$H209),1)*$H209),"")</f>
        <v>50.400000000000006</v>
      </c>
      <c r="W209" s="37">
        <f>IFERROR(IF(V209=0,"",ROUNDUP(V209/H209,0)*0.02175),"")</f>
        <v>0.1305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5.9523809523809526</v>
      </c>
      <c r="V215" s="307">
        <f>IFERROR(V209/H209,"0")+IFERROR(V210/H210,"0")+IFERROR(V211/H211,"0")+IFERROR(V212/H212,"0")+IFERROR(V213/H213,"0")+IFERROR(V214/H214,"0")</f>
        <v>6</v>
      </c>
      <c r="W215" s="307">
        <f>IFERROR(IF(W209="",0,W209),"0")+IFERROR(IF(W210="",0,W210),"0")+IFERROR(IF(W211="",0,W211),"0")+IFERROR(IF(W212="",0,W212),"0")+IFERROR(IF(W213="",0,W213),"0")+IFERROR(IF(W214="",0,W214),"0")</f>
        <v>0.1305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50</v>
      </c>
      <c r="V216" s="307">
        <f>IFERROR(SUM(V209:V214),"0")</f>
        <v>50.400000000000006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50</v>
      </c>
      <c r="V219" s="306">
        <f>IFERROR(IF(U219="",0,CEILING((U219/$H219),1)*$H219),"")</f>
        <v>51.68</v>
      </c>
      <c r="W219" s="37">
        <f>IFERROR(IF(V219=0,"",ROUNDUP(V219/H219,0)*0.00753),"")</f>
        <v>0.12801000000000001</v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16.44736842105263</v>
      </c>
      <c r="V221" s="307">
        <f>IFERROR(V218/H218,"0")+IFERROR(V219/H219,"0")+IFERROR(V220/H220,"0")</f>
        <v>17</v>
      </c>
      <c r="W221" s="307">
        <f>IFERROR(IF(W218="",0,W218),"0")+IFERROR(IF(W219="",0,W219),"0")+IFERROR(IF(W220="",0,W220),"0")</f>
        <v>0.12801000000000001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50</v>
      </c>
      <c r="V222" s="307">
        <f>IFERROR(SUM(V218:V220),"0")</f>
        <v>51.68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100</v>
      </c>
      <c r="V224" s="306">
        <f>IFERROR(IF(U224="",0,CEILING((U224/$H224),1)*$H224),"")</f>
        <v>100</v>
      </c>
      <c r="W224" s="37">
        <f>IFERROR(IF(V224=0,"",ROUNDUP(V224/H224,0)*0.00474),"")</f>
        <v>0.23700000000000002</v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130</v>
      </c>
      <c r="V227" s="306">
        <f>IFERROR(IF(U227="",0,CEILING((U227/$H227),1)*$H227),"")</f>
        <v>130</v>
      </c>
      <c r="W227" s="37">
        <f>IFERROR(IF(V227=0,"",ROUNDUP(V227/H227,0)*0.00474),"")</f>
        <v>0.30810000000000004</v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115</v>
      </c>
      <c r="V228" s="307">
        <f>IFERROR(V224/H224,"0")+IFERROR(V225/H225,"0")+IFERROR(V226/H226,"0")+IFERROR(V227/H227,"0")</f>
        <v>115</v>
      </c>
      <c r="W228" s="307">
        <f>IFERROR(IF(W224="",0,W224),"0")+IFERROR(IF(W225="",0,W225),"0")+IFERROR(IF(W226="",0,W226),"0")+IFERROR(IF(W227="",0,W227),"0")</f>
        <v>0.54510000000000003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230</v>
      </c>
      <c r="V229" s="307">
        <f>IFERROR(SUM(V224:V227),"0")</f>
        <v>230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217</v>
      </c>
      <c r="V237" s="306">
        <f t="shared" si="12"/>
        <v>220</v>
      </c>
      <c r="W237" s="37">
        <f>IFERROR(IF(V237=0,"",ROUNDUP(V237/H237,0)*0.00937),"")</f>
        <v>0.41227999999999998</v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43.4</v>
      </c>
      <c r="V239" s="307">
        <f>IFERROR(V232/H232,"0")+IFERROR(V233/H233,"0")+IFERROR(V234/H234,"0")+IFERROR(V235/H235,"0")+IFERROR(V236/H236,"0")+IFERROR(V237/H237,"0")+IFERROR(V238/H238,"0")</f>
        <v>44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0.41227999999999998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217</v>
      </c>
      <c r="V240" s="307">
        <f>IFERROR(SUM(V232:V238),"0")</f>
        <v>220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167</v>
      </c>
      <c r="V248" s="306">
        <f>IFERROR(IF(U248="",0,CEILING((U248/$H248),1)*$H248),"")</f>
        <v>168</v>
      </c>
      <c r="W248" s="37">
        <f>IFERROR(IF(V248=0,"",ROUNDUP(V248/H248,0)*0.00753),"")</f>
        <v>0.753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87</v>
      </c>
      <c r="V249" s="306">
        <f>IFERROR(IF(U249="",0,CEILING((U249/$H249),1)*$H249),"")</f>
        <v>88.2</v>
      </c>
      <c r="W249" s="37">
        <f>IFERROR(IF(V249=0,"",ROUNDUP(V249/H249,0)*0.00753),"")</f>
        <v>0.36897000000000002</v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147.73809523809524</v>
      </c>
      <c r="V250" s="307">
        <f>IFERROR(V248/H248,"0")+IFERROR(V249/H249,"0")</f>
        <v>149</v>
      </c>
      <c r="W250" s="307">
        <f>IFERROR(IF(W248="",0,W248),"0")+IFERROR(IF(W249="",0,W249),"0")</f>
        <v>1.1219700000000001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254</v>
      </c>
      <c r="V251" s="307">
        <f>IFERROR(SUM(V248:V249),"0")</f>
        <v>256.2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735</v>
      </c>
      <c r="V254" s="306">
        <f>IFERROR(IF(U254="",0,CEILING((U254/$H254),1)*$H254),"")</f>
        <v>735.84</v>
      </c>
      <c r="W254" s="37">
        <f>IFERROR(IF(V254=0,"",ROUNDUP(V254/H254,0)*0.00753),"")</f>
        <v>2.19876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155</v>
      </c>
      <c r="V255" s="306">
        <f>IFERROR(IF(U255="",0,CEILING((U255/$H255),1)*$H255),"")</f>
        <v>156.24</v>
      </c>
      <c r="W255" s="37">
        <f>IFERROR(IF(V255=0,"",ROUNDUP(V255/H255,0)*0.00753),"")</f>
        <v>0.46686</v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353.17460317460319</v>
      </c>
      <c r="V256" s="307">
        <f>IFERROR(V253/H253,"0")+IFERROR(V254/H254,"0")+IFERROR(V255/H255,"0")</f>
        <v>354</v>
      </c>
      <c r="W256" s="307">
        <f>IFERROR(IF(W253="",0,W253),"0")+IFERROR(IF(W254="",0,W254),"0")+IFERROR(IF(W255="",0,W255),"0")</f>
        <v>2.6656200000000001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890</v>
      </c>
      <c r="V257" s="307">
        <f>IFERROR(SUM(V253:V255),"0")</f>
        <v>892.08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35</v>
      </c>
      <c r="V259" s="306">
        <f>IFERROR(IF(U259="",0,CEILING((U259/$H259),1)*$H259),"")</f>
        <v>36.479999999999997</v>
      </c>
      <c r="W259" s="37">
        <f>IFERROR(IF(V259=0,"",ROUNDUP(V259/H259,0)*0.00753),"")</f>
        <v>0.12048</v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15.350877192982457</v>
      </c>
      <c r="V260" s="307">
        <f>IFERROR(V259/H259,"0")</f>
        <v>16</v>
      </c>
      <c r="W260" s="307">
        <f>IFERROR(IF(W259="",0,W259),"0")</f>
        <v>0.12048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35</v>
      </c>
      <c r="V261" s="307">
        <f>IFERROR(SUM(V259:V259),"0")</f>
        <v>36.479999999999997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36</v>
      </c>
      <c r="V263" s="306">
        <f>IFERROR(IF(U263="",0,CEILING((U263/$H263),1)*$H263),"")</f>
        <v>38.25</v>
      </c>
      <c r="W263" s="37">
        <f>IFERROR(IF(V263=0,"",ROUNDUP(V263/H263,0)*0.00753),"")</f>
        <v>0.11295000000000001</v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14.117647058823531</v>
      </c>
      <c r="V264" s="307">
        <f>IFERROR(V263/H263,"0")</f>
        <v>15.000000000000002</v>
      </c>
      <c r="W264" s="307">
        <f>IFERROR(IF(W263="",0,W263),"0")</f>
        <v>0.11295000000000001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36</v>
      </c>
      <c r="V265" s="307">
        <f>IFERROR(SUM(V263:V263),"0")</f>
        <v>38.25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100</v>
      </c>
      <c r="V273" s="306">
        <f t="shared" si="13"/>
        <v>105</v>
      </c>
      <c r="W273" s="37">
        <f>IFERROR(IF(V273=0,"",ROUNDUP(V273/H273,0)*0.02175),"")</f>
        <v>0.15225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6.666666666666667</v>
      </c>
      <c r="V277" s="307">
        <f>IFERROR(V269/H269,"0")+IFERROR(V270/H270,"0")+IFERROR(V271/H271,"0")+IFERROR(V272/H272,"0")+IFERROR(V273/H273,"0")+IFERROR(V274/H274,"0")+IFERROR(V275/H275,"0")+IFERROR(V276/H276,"0")</f>
        <v>7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0.15225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100</v>
      </c>
      <c r="V278" s="307">
        <f>IFERROR(SUM(V269:V276),"0")</f>
        <v>105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132</v>
      </c>
      <c r="V281" s="306">
        <f>IFERROR(IF(U281="",0,CEILING((U281/$H281),1)*$H281),"")</f>
        <v>132</v>
      </c>
      <c r="W281" s="37">
        <f>IFERROR(IF(V281=0,"",ROUNDUP(V281/H281,0)*0.00937),"")</f>
        <v>0.30920999999999998</v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33</v>
      </c>
      <c r="V282" s="307">
        <f>IFERROR(V280/H280,"0")+IFERROR(V281/H281,"0")</f>
        <v>33</v>
      </c>
      <c r="W282" s="307">
        <f>IFERROR(IF(W280="",0,W280),"0")+IFERROR(IF(W281="",0,W281),"0")</f>
        <v>0.30920999999999998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132</v>
      </c>
      <c r="V283" s="307">
        <f>IFERROR(SUM(V280:V281),"0")</f>
        <v>132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67</v>
      </c>
      <c r="V293" s="306">
        <f>IFERROR(IF(U293="",0,CEILING((U293/$H293),1)*$H293),"")</f>
        <v>70.2</v>
      </c>
      <c r="W293" s="37">
        <f>IFERROR(IF(V293=0,"",ROUNDUP(V293/H293,0)*0.02175),"")</f>
        <v>0.19574999999999998</v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8.5897435897435894</v>
      </c>
      <c r="V294" s="307">
        <f>IFERROR(V293/H293,"0")</f>
        <v>9</v>
      </c>
      <c r="W294" s="307">
        <f>IFERROR(IF(W293="",0,W293),"0")</f>
        <v>0.19574999999999998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67</v>
      </c>
      <c r="V295" s="307">
        <f>IFERROR(SUM(V293:V293),"0")</f>
        <v>70.2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280</v>
      </c>
      <c r="V301" s="306">
        <f>IFERROR(IF(U301="",0,CEILING((U301/$H301),1)*$H301),"")</f>
        <v>280</v>
      </c>
      <c r="W301" s="37">
        <f>IFERROR(IF(V301=0,"",ROUNDUP(V301/H301,0)*0.00937),"")</f>
        <v>0.65590000000000004</v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70</v>
      </c>
      <c r="V302" s="307">
        <f>IFERROR(V298/H298,"0")+IFERROR(V299/H299,"0")+IFERROR(V300/H300,"0")+IFERROR(V301/H301,"0")</f>
        <v>70</v>
      </c>
      <c r="W302" s="307">
        <f>IFERROR(IF(W298="",0,W298),"0")+IFERROR(IF(W299="",0,W299),"0")+IFERROR(IF(W300="",0,W300),"0")+IFERROR(IF(W301="",0,W301),"0")</f>
        <v>0.65590000000000004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280</v>
      </c>
      <c r="V303" s="307">
        <f>IFERROR(SUM(V298:V301),"0")</f>
        <v>280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600</v>
      </c>
      <c r="V310" s="306">
        <f>IFERROR(IF(U310="",0,CEILING((U310/$H310),1)*$H310),"")</f>
        <v>600.6</v>
      </c>
      <c r="W310" s="37">
        <f>IFERROR(IF(V310=0,"",ROUNDUP(V310/H310,0)*0.02175),"")</f>
        <v>1.67475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46</v>
      </c>
      <c r="V312" s="306">
        <f>IFERROR(IF(U312="",0,CEILING((U312/$H312),1)*$H312),"")</f>
        <v>48</v>
      </c>
      <c r="W312" s="37">
        <f>IFERROR(IF(V312=0,"",ROUNDUP(V312/H312,0)*0.00753),"")</f>
        <v>0.15060000000000001</v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96.089743589743591</v>
      </c>
      <c r="V314" s="307">
        <f>IFERROR(V310/H310,"0")+IFERROR(V311/H311,"0")+IFERROR(V312/H312,"0")+IFERROR(V313/H313,"0")</f>
        <v>97</v>
      </c>
      <c r="W314" s="307">
        <f>IFERROR(IF(W310="",0,W310),"0")+IFERROR(IF(W311="",0,W311),"0")+IFERROR(IF(W312="",0,W312),"0")+IFERROR(IF(W313="",0,W313),"0")</f>
        <v>1.82535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646</v>
      </c>
      <c r="V315" s="307">
        <f>IFERROR(SUM(V310:V313),"0")</f>
        <v>648.6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19</v>
      </c>
      <c r="V323" s="306">
        <f>IFERROR(IF(U323="",0,CEILING((U323/$H323),1)*$H323),"")</f>
        <v>21.6</v>
      </c>
      <c r="W323" s="37">
        <f>IFERROR(IF(V323=0,"",ROUNDUP(V323/H323,0)*0.00753),"")</f>
        <v>6.0240000000000002E-2</v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85</v>
      </c>
      <c r="V324" s="306">
        <f>IFERROR(IF(U324="",0,CEILING((U324/$H324),1)*$H324),"")</f>
        <v>86.4</v>
      </c>
      <c r="W324" s="37">
        <f>IFERROR(IF(V324=0,"",ROUNDUP(V324/H324,0)*0.00753),"")</f>
        <v>0.24096000000000001</v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38.518518518518519</v>
      </c>
      <c r="V325" s="307">
        <f>IFERROR(V323/H323,"0")+IFERROR(V324/H324,"0")</f>
        <v>40</v>
      </c>
      <c r="W325" s="307">
        <f>IFERROR(IF(W323="",0,W323),"0")+IFERROR(IF(W324="",0,W324),"0")</f>
        <v>0.30120000000000002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104</v>
      </c>
      <c r="V326" s="307">
        <f>IFERROR(SUM(V323:V324),"0")</f>
        <v>108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130</v>
      </c>
      <c r="V334" s="306">
        <f t="shared" si="14"/>
        <v>130.20000000000002</v>
      </c>
      <c r="W334" s="37">
        <f>IFERROR(IF(V334=0,"",ROUNDUP(V334/H334,0)*0.00753),"")</f>
        <v>0.23343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410</v>
      </c>
      <c r="V336" s="306">
        <f t="shared" si="14"/>
        <v>411.6</v>
      </c>
      <c r="W336" s="37">
        <f>IFERROR(IF(V336=0,"",ROUNDUP(V336/H336,0)*0.00753),"")</f>
        <v>0.73794000000000004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57</v>
      </c>
      <c r="V337" s="306">
        <f t="shared" si="14"/>
        <v>58.800000000000004</v>
      </c>
      <c r="W337" s="37">
        <f>IFERROR(IF(V337=0,"",ROUNDUP(V337/H337,0)*0.00502),"")</f>
        <v>0.14056000000000002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55</v>
      </c>
      <c r="V338" s="306">
        <f t="shared" si="14"/>
        <v>56.7</v>
      </c>
      <c r="W338" s="37">
        <f>IFERROR(IF(V338=0,"",ROUNDUP(V338/H338,0)*0.00502),"")</f>
        <v>0.13553999999999999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59</v>
      </c>
      <c r="V339" s="306">
        <f t="shared" si="14"/>
        <v>60.900000000000006</v>
      </c>
      <c r="W339" s="37">
        <f>IFERROR(IF(V339=0,"",ROUNDUP(V339/H339,0)*0.00502),"")</f>
        <v>0.14558000000000001</v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66</v>
      </c>
      <c r="V340" s="306">
        <f t="shared" si="14"/>
        <v>67.2</v>
      </c>
      <c r="W340" s="37">
        <f>IFERROR(IF(V340=0,"",ROUNDUP(V340/H340,0)*0.00502),"")</f>
        <v>0.16064000000000001</v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241.42857142857144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245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1.55369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777</v>
      </c>
      <c r="V342" s="307">
        <f>IFERROR(SUM(V328:V340),"0")</f>
        <v>785.40000000000009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62</v>
      </c>
      <c r="V345" s="306">
        <f>IFERROR(IF(U345="",0,CEILING((U345/$H345),1)*$H345),"")</f>
        <v>63.36</v>
      </c>
      <c r="W345" s="37">
        <f>IFERROR(IF(V345=0,"",ROUNDUP(V345/H345,0)*0.00753),"")</f>
        <v>0.24096000000000001</v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108</v>
      </c>
      <c r="V346" s="306">
        <f>IFERROR(IF(U346="",0,CEILING((U346/$H346),1)*$H346),"")</f>
        <v>108</v>
      </c>
      <c r="W346" s="37">
        <f>IFERROR(IF(V346=0,"",ROUNDUP(V346/H346,0)*0.00937),"")</f>
        <v>0.42164999999999997</v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99.000000000000014</v>
      </c>
      <c r="V347" s="306">
        <f>IFERROR(IF(U347="",0,CEILING((U347/$H347),1)*$H347),"")</f>
        <v>99.000000000000014</v>
      </c>
      <c r="W347" s="37">
        <f>IFERROR(IF(V347=0,"",ROUNDUP(V347/H347,0)*0.00937),"")</f>
        <v>0.42164999999999997</v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121.31313131313132</v>
      </c>
      <c r="V348" s="307">
        <f>IFERROR(V344/H344,"0")+IFERROR(V345/H345,"0")+IFERROR(V346/H346,"0")+IFERROR(V347/H347,"0")</f>
        <v>122</v>
      </c>
      <c r="W348" s="307">
        <f>IFERROR(IF(W344="",0,W344),"0")+IFERROR(IF(W345="",0,W345),"0")+IFERROR(IF(W346="",0,W346),"0")+IFERROR(IF(W347="",0,W347),"0")</f>
        <v>1.08426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269</v>
      </c>
      <c r="V349" s="307">
        <f>IFERROR(SUM(V344:V347),"0")</f>
        <v>270.36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95</v>
      </c>
      <c r="V389" s="306">
        <f t="shared" ref="V389:V398" si="15">IFERROR(IF(U389="",0,CEILING((U389/$H389),1)*$H389),"")</f>
        <v>95.04</v>
      </c>
      <c r="W389" s="37">
        <f>IFERROR(IF(V389=0,"",ROUNDUP(V389/H389,0)*0.01196),"")</f>
        <v>0.21528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100</v>
      </c>
      <c r="V390" s="306">
        <f t="shared" si="15"/>
        <v>100.32000000000001</v>
      </c>
      <c r="W390" s="37">
        <f>IFERROR(IF(V390=0,"",ROUNDUP(V390/H390,0)*0.01196),"")</f>
        <v>0.22724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60</v>
      </c>
      <c r="V391" s="306">
        <f t="shared" si="15"/>
        <v>63.36</v>
      </c>
      <c r="W391" s="37">
        <f>IFERROR(IF(V391=0,"",ROUNDUP(V391/H391,0)*0.01196),"")</f>
        <v>0.14352000000000001</v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140</v>
      </c>
      <c r="V393" s="306">
        <f t="shared" si="15"/>
        <v>141.6</v>
      </c>
      <c r="W393" s="37">
        <f>IFERROR(IF(V393=0,"",ROUNDUP(V393/H393,0)*0.00753),"")</f>
        <v>0.44427</v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132</v>
      </c>
      <c r="V397" s="306">
        <f t="shared" si="15"/>
        <v>132</v>
      </c>
      <c r="W397" s="37">
        <f>IFERROR(IF(V397=0,"",ROUNDUP(V397/H397,0)*0.00753),"")</f>
        <v>0.41415000000000002</v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161.62878787878788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163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1.4444600000000001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527</v>
      </c>
      <c r="V400" s="307">
        <f>IFERROR(SUM(V389:V398),"0")</f>
        <v>532.32000000000005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800</v>
      </c>
      <c r="V407" s="306">
        <f t="shared" ref="V407:V412" si="16">IFERROR(IF(U407="",0,CEILING((U407/$H407),1)*$H407),"")</f>
        <v>802.56000000000006</v>
      </c>
      <c r="W407" s="37">
        <f>IFERROR(IF(V407=0,"",ROUNDUP(V407/H407,0)*0.01196),"")</f>
        <v>1.81792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151.5151515151515</v>
      </c>
      <c r="V413" s="307">
        <f>IFERROR(V407/H407,"0")+IFERROR(V408/H408,"0")+IFERROR(V409/H409,"0")+IFERROR(V410/H410,"0")+IFERROR(V411/H411,"0")+IFERROR(V412/H412,"0")</f>
        <v>152</v>
      </c>
      <c r="W413" s="307">
        <f>IFERROR(IF(W407="",0,W407),"0")+IFERROR(IF(W408="",0,W408),"0")+IFERROR(IF(W409="",0,W409),"0")+IFERROR(IF(W410="",0,W410),"0")+IFERROR(IF(W411="",0,W411),"0")+IFERROR(IF(W412="",0,W412),"0")</f>
        <v>1.81792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800</v>
      </c>
      <c r="V414" s="307">
        <f>IFERROR(SUM(V407:V412),"0")</f>
        <v>802.56000000000006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450</v>
      </c>
      <c r="V424" s="306">
        <f>IFERROR(IF(U424="",0,CEILING((U424/$H424),1)*$H424),"")</f>
        <v>456</v>
      </c>
      <c r="W424" s="37">
        <f>IFERROR(IF(V424=0,"",ROUNDUP(V424/H424,0)*0.02175),"")</f>
        <v>0.8264999999999999</v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37.5</v>
      </c>
      <c r="V425" s="307">
        <f>IFERROR(V423/H423,"0")+IFERROR(V424/H424,"0")</f>
        <v>38</v>
      </c>
      <c r="W425" s="307">
        <f>IFERROR(IF(W423="",0,W423),"0")+IFERROR(IF(W424="",0,W424),"0")</f>
        <v>0.8264999999999999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450</v>
      </c>
      <c r="V426" s="307">
        <f>IFERROR(SUM(V423:V424),"0")</f>
        <v>456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20</v>
      </c>
      <c r="V438" s="306">
        <f>IFERROR(IF(U438="",0,CEILING((U438/$H438),1)*$H438),"")</f>
        <v>23.4</v>
      </c>
      <c r="W438" s="37">
        <f>IFERROR(IF(V438=0,"",ROUNDUP(V438/H438,0)*0.02175),"")</f>
        <v>6.5250000000000002E-2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2.5641025641025643</v>
      </c>
      <c r="V441" s="307">
        <f>IFERROR(V438/H438,"0")+IFERROR(V439/H439,"0")+IFERROR(V440/H440,"0")</f>
        <v>3</v>
      </c>
      <c r="W441" s="307">
        <f>IFERROR(IF(W438="",0,W438),"0")+IFERROR(IF(W439="",0,W439),"0")+IFERROR(IF(W440="",0,W440),"0")</f>
        <v>6.5250000000000002E-2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20</v>
      </c>
      <c r="V442" s="307">
        <f>IFERROR(SUM(V438:V440),"0")</f>
        <v>23.4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10717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10815.269999999999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11627.130137799821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11732.494999999999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24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24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12227.130137799821</v>
      </c>
      <c r="V446" s="307">
        <f>GrossWeightTotalR+PalletQtyTotalR*25</f>
        <v>12332.494999999999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2995.3240894143887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3018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28.229759999999999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126</v>
      </c>
      <c r="C453" s="47">
        <f>IFERROR(V50*1,"0")+IFERROR(V51*1,"0")</f>
        <v>183.60000000000002</v>
      </c>
      <c r="D453" s="47">
        <f>IFERROR(V56*1,"0")+IFERROR(V57*1,"0")+IFERROR(V58*1,"0")</f>
        <v>378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1536.54</v>
      </c>
      <c r="F453" s="47">
        <f>IFERROR(V122*1,"0")+IFERROR(V123*1,"0")+IFERROR(V124*1,"0")+IFERROR(V125*1,"0")</f>
        <v>405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2529.2799999999997</v>
      </c>
      <c r="I453" s="47">
        <f>IFERROR(V232*1,"0")+IFERROR(V233*1,"0")+IFERROR(V234*1,"0")+IFERROR(V235*1,"0")+IFERROR(V236*1,"0")+IFERROR(V237*1,"0")+IFERROR(V238*1,"0")+IFERROR(V242*1,"0")+IFERROR(V243*1,"0")</f>
        <v>220</v>
      </c>
      <c r="J453" s="47">
        <f>IFERROR(V248*1,"0")+IFERROR(V249*1,"0")+IFERROR(V253*1,"0")+IFERROR(V254*1,"0")+IFERROR(V255*1,"0")+IFERROR(V259*1,"0")+IFERROR(V263*1,"0")</f>
        <v>1223.01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307.2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928.6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1163.7600000000002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1334.88</v>
      </c>
      <c r="P453" s="47">
        <f>IFERROR(V423*1,"0")+IFERROR(V424*1,"0")+IFERROR(V428*1,"0")+IFERROR(V429*1,"0")+IFERROR(V433*1,"0")+IFERROR(V434*1,"0")+IFERROR(V438*1,"0")+IFERROR(V439*1,"0")+IFERROR(V440*1,"0")</f>
        <v>479.4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2023-08-10T09:35:46Z</dcterms:modified>
</cp:coreProperties>
</file>