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0,08,23 филиалы ЗПФ\"/>
    </mc:Choice>
  </mc:AlternateContent>
  <xr:revisionPtr revIDLastSave="0" documentId="13_ncr:1_{CA7162A1-0A07-492D-81F1-B9229396451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Матрица" sheetId="2" r:id="rId1"/>
    <sheet name="Лист1" sheetId="1" r:id="rId2"/>
  </sheets>
  <definedNames>
    <definedName name="_xlnm._FilterDatabase" localSheetId="1" hidden="1">Лист1!$A$1:$C$38</definedName>
    <definedName name="_xlnm._FilterDatabase" localSheetId="0" hidden="1">Матрица!$A$1:$H$63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2" l="1"/>
  <c r="H10" i="2" s="1"/>
  <c r="G17" i="2"/>
  <c r="H17" i="2" s="1"/>
  <c r="E10" i="2"/>
  <c r="E17" i="2"/>
  <c r="D45" i="2"/>
  <c r="G45" i="2" s="1"/>
  <c r="H45" i="2" s="1"/>
  <c r="D43" i="2"/>
  <c r="G43" i="2" s="1"/>
  <c r="H43" i="2" s="1"/>
  <c r="D47" i="2"/>
  <c r="G47" i="2" s="1"/>
  <c r="H47" i="2" s="1"/>
  <c r="D48" i="2"/>
  <c r="D36" i="2"/>
  <c r="D37" i="2"/>
  <c r="H37" i="2" s="1"/>
  <c r="D32" i="2"/>
  <c r="D33" i="2"/>
  <c r="G33" i="2" s="1"/>
  <c r="H33" i="2" s="1"/>
  <c r="D57" i="2"/>
  <c r="D25" i="2"/>
  <c r="G25" i="2" s="1"/>
  <c r="H25" i="2" s="1"/>
  <c r="D61" i="2"/>
  <c r="D63" i="2"/>
  <c r="D4" i="2"/>
  <c r="E4" i="2" s="1"/>
  <c r="D5" i="2"/>
  <c r="D6" i="2"/>
  <c r="E6" i="2" s="1"/>
  <c r="D7" i="2"/>
  <c r="D8" i="2"/>
  <c r="E8" i="2" s="1"/>
  <c r="D9" i="2"/>
  <c r="E9" i="2" s="1"/>
  <c r="D11" i="2"/>
  <c r="G11" i="2" s="1"/>
  <c r="H11" i="2" s="1"/>
  <c r="D13" i="2"/>
  <c r="D14" i="2"/>
  <c r="G14" i="2" s="1"/>
  <c r="H14" i="2" s="1"/>
  <c r="D15" i="2"/>
  <c r="D18" i="2"/>
  <c r="D19" i="2"/>
  <c r="G19" i="2" s="1"/>
  <c r="H19" i="2" s="1"/>
  <c r="D20" i="2"/>
  <c r="D21" i="2"/>
  <c r="G21" i="2" s="1"/>
  <c r="H21" i="2" s="1"/>
  <c r="D22" i="2"/>
  <c r="D23" i="2"/>
  <c r="G23" i="2" s="1"/>
  <c r="H23" i="2" s="1"/>
  <c r="D24" i="2"/>
  <c r="D26" i="2"/>
  <c r="D27" i="2"/>
  <c r="G27" i="2" s="1"/>
  <c r="H27" i="2" s="1"/>
  <c r="D28" i="2"/>
  <c r="D29" i="2"/>
  <c r="G29" i="2" s="1"/>
  <c r="H29" i="2" s="1"/>
  <c r="D30" i="2"/>
  <c r="D31" i="2"/>
  <c r="G31" i="2" s="1"/>
  <c r="H31" i="2" s="1"/>
  <c r="D34" i="2"/>
  <c r="D35" i="2"/>
  <c r="G35" i="2" s="1"/>
  <c r="H35" i="2" s="1"/>
  <c r="D38" i="2"/>
  <c r="D39" i="2"/>
  <c r="G39" i="2" s="1"/>
  <c r="H39" i="2" s="1"/>
  <c r="D40" i="2"/>
  <c r="D41" i="2"/>
  <c r="G41" i="2" s="1"/>
  <c r="H41" i="2" s="1"/>
  <c r="D42" i="2"/>
  <c r="D44" i="2"/>
  <c r="D46" i="2"/>
  <c r="D49" i="2"/>
  <c r="G49" i="2" s="1"/>
  <c r="H49" i="2" s="1"/>
  <c r="D50" i="2"/>
  <c r="D51" i="2"/>
  <c r="G51" i="2" s="1"/>
  <c r="H51" i="2" s="1"/>
  <c r="D52" i="2"/>
  <c r="D53" i="2"/>
  <c r="G53" i="2" s="1"/>
  <c r="H53" i="2" s="1"/>
  <c r="D55" i="2"/>
  <c r="D56" i="2"/>
  <c r="G56" i="2" s="1"/>
  <c r="H56" i="2" s="1"/>
  <c r="D58" i="2"/>
  <c r="G58" i="2" s="1"/>
  <c r="H58" i="2" s="1"/>
  <c r="D59" i="2"/>
  <c r="D60" i="2"/>
  <c r="G60" i="2" s="1"/>
  <c r="H60" i="2" s="1"/>
  <c r="D62" i="2"/>
  <c r="G62" i="2" s="1"/>
  <c r="H62" i="2" s="1"/>
  <c r="D3" i="2"/>
  <c r="G3" i="2" s="1"/>
  <c r="H3" i="2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2" i="1"/>
  <c r="B1" i="1"/>
  <c r="G4" i="2"/>
  <c r="H4" i="2" s="1"/>
  <c r="G6" i="2"/>
  <c r="H6" i="2" s="1"/>
  <c r="G8" i="2"/>
  <c r="H8" i="2" s="1"/>
  <c r="G9" i="2"/>
  <c r="H9" i="2" s="1"/>
  <c r="E7" i="2" l="1"/>
  <c r="G7" i="2"/>
  <c r="H7" i="2" s="1"/>
  <c r="E5" i="2"/>
  <c r="G5" i="2"/>
  <c r="H5" i="2" s="1"/>
  <c r="E43" i="2"/>
  <c r="G59" i="2"/>
  <c r="H59" i="2" s="1"/>
  <c r="E59" i="2"/>
  <c r="G54" i="2"/>
  <c r="H54" i="2" s="1"/>
  <c r="E54" i="2"/>
  <c r="G52" i="2"/>
  <c r="H52" i="2" s="1"/>
  <c r="E52" i="2"/>
  <c r="G50" i="2"/>
  <c r="H50" i="2" s="1"/>
  <c r="E50" i="2"/>
  <c r="G46" i="2"/>
  <c r="H46" i="2" s="1"/>
  <c r="E46" i="2"/>
  <c r="G42" i="2"/>
  <c r="H42" i="2" s="1"/>
  <c r="E42" i="2"/>
  <c r="G40" i="2"/>
  <c r="H40" i="2" s="1"/>
  <c r="E40" i="2"/>
  <c r="G38" i="2"/>
  <c r="H38" i="2" s="1"/>
  <c r="E38" i="2"/>
  <c r="G34" i="2"/>
  <c r="H34" i="2" s="1"/>
  <c r="E34" i="2"/>
  <c r="G30" i="2"/>
  <c r="H30" i="2" s="1"/>
  <c r="E30" i="2"/>
  <c r="G28" i="2"/>
  <c r="H28" i="2" s="1"/>
  <c r="E28" i="2"/>
  <c r="G26" i="2"/>
  <c r="H26" i="2" s="1"/>
  <c r="E26" i="2"/>
  <c r="G16" i="2"/>
  <c r="H16" i="2" s="1"/>
  <c r="E16" i="2"/>
  <c r="G12" i="2"/>
  <c r="H12" i="2" s="1"/>
  <c r="E12" i="2"/>
  <c r="G63" i="2"/>
  <c r="H63" i="2" s="1"/>
  <c r="E63" i="2"/>
  <c r="G57" i="2"/>
  <c r="H57" i="2" s="1"/>
  <c r="E57" i="2"/>
  <c r="G32" i="2"/>
  <c r="H32" i="2" s="1"/>
  <c r="E32" i="2"/>
  <c r="H36" i="2"/>
  <c r="E36" i="2"/>
  <c r="E62" i="2"/>
  <c r="E58" i="2"/>
  <c r="E51" i="2"/>
  <c r="E47" i="2"/>
  <c r="E39" i="2"/>
  <c r="E35" i="2"/>
  <c r="E31" i="2"/>
  <c r="E27" i="2"/>
  <c r="E23" i="2"/>
  <c r="E19" i="2"/>
  <c r="G55" i="2"/>
  <c r="H55" i="2" s="1"/>
  <c r="E55" i="2"/>
  <c r="G44" i="2"/>
  <c r="H44" i="2" s="1"/>
  <c r="E44" i="2"/>
  <c r="G24" i="2"/>
  <c r="H24" i="2" s="1"/>
  <c r="E24" i="2"/>
  <c r="G22" i="2"/>
  <c r="H22" i="2" s="1"/>
  <c r="E22" i="2"/>
  <c r="G20" i="2"/>
  <c r="H20" i="2" s="1"/>
  <c r="E20" i="2"/>
  <c r="G18" i="2"/>
  <c r="H18" i="2" s="1"/>
  <c r="E18" i="2"/>
  <c r="G15" i="2"/>
  <c r="H15" i="2" s="1"/>
  <c r="E15" i="2"/>
  <c r="G13" i="2"/>
  <c r="H13" i="2" s="1"/>
  <c r="E13" i="2"/>
  <c r="G61" i="2"/>
  <c r="H61" i="2" s="1"/>
  <c r="E61" i="2"/>
  <c r="G48" i="2"/>
  <c r="H48" i="2" s="1"/>
  <c r="E48" i="2"/>
  <c r="E3" i="2"/>
  <c r="E60" i="2"/>
  <c r="E56" i="2"/>
  <c r="E53" i="2"/>
  <c r="E49" i="2"/>
  <c r="E45" i="2"/>
  <c r="E41" i="2"/>
  <c r="E37" i="2"/>
  <c r="E33" i="2"/>
  <c r="E29" i="2"/>
  <c r="E25" i="2"/>
  <c r="E21" i="2"/>
  <c r="E14" i="2"/>
  <c r="E11" i="2"/>
  <c r="D2" i="2"/>
  <c r="E2" i="2" l="1"/>
  <c r="H2" i="2"/>
  <c r="G2" i="2"/>
</calcChain>
</file>

<file path=xl/sharedStrings.xml><?xml version="1.0" encoding="utf-8"?>
<sst xmlns="http://schemas.openxmlformats.org/spreadsheetml/2006/main" count="171" uniqueCount="77">
  <si>
    <t>ПОКОМ Логистический Партнер Заморозка</t>
  </si>
  <si>
    <t>Чебуреки сочные, ВЕС, куриные жарен. зам  ПОКОМ</t>
  </si>
  <si>
    <t>Пельмени С говядиной и свининой, ВЕС, ТМ Славница сфера пуговки  ПОКОМ</t>
  </si>
  <si>
    <t>Наггетсы хрустящие п/ф ВЕС ПОКОМ</t>
  </si>
  <si>
    <t>Чебуреки Мясные вес 2,7 кг Кулинарные изделия мясосодержащие рубленые в тесте жарен  ПОКОМ</t>
  </si>
  <si>
    <t>Пельмени Бульмени со сливочным маслом Горячая штучка 0,9 кг  ПОКОМ</t>
  </si>
  <si>
    <t>Пельмени Бульмени с говядиной и свининой Наваристые Горячая штучка ВЕС  ПОКОМ</t>
  </si>
  <si>
    <t>Пельмени Отборные из свинины и говядины 0,9 кг ТМ Стародворье ТС Медвежье ушко  ПОКОМ</t>
  </si>
  <si>
    <t>Пельмени Бульмени с говядиной и свининой Горячая шт. 0,9 кг  ПОКОМ</t>
  </si>
  <si>
    <t>Жар-боллы с курочкой и сыром. Кулинарные изделия рубленые в тесте куриные жареные  ПОКОМ</t>
  </si>
  <si>
    <t>Наггетсы с индейкой 0,25кг ТМ Вязанка ТС Няняггетсы Сливушки НД2 замор.  ПОКОМ</t>
  </si>
  <si>
    <t>шт</t>
  </si>
  <si>
    <t>Пельмени Бигбули с мясом, Горячая штучка 0,9кг  ПОКОМ</t>
  </si>
  <si>
    <t>Пельмени Бульмени с говядиной и свининой Горячая штучка 0,43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</si>
  <si>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</si>
  <si>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</si>
  <si>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Готовые чебупели с ветчиной и сыром Горячая штучка 0,3кг зам  ПОКОМ</t>
  </si>
  <si>
    <t>Пельмени Бульмени со сливочным маслом ТМ Горячая шт. 0,43 кг  ПОКОМ</t>
  </si>
  <si>
    <t>Готовые чебупели сочные с мясом ТМ Горячая штучка  0,3кг зам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</si>
  <si>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</si>
  <si>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</si>
  <si>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Чебупай спелая вишня ТМ Горячая штучка ТС Чебупай 0,2 кг УВС. зам  ПОКОМ</t>
  </si>
  <si>
    <t>Жар-ладушки с яблоком и грушей. Изделия хлебобулочные жареные с начинкой зам  ПОКОМ</t>
  </si>
  <si>
    <t>Круггетсы с сырным соусом ТМ Горячая штучка 0,25 кг зам  ПОКОМ</t>
  </si>
  <si>
    <t>Чебупай сочное яблоко ТМ Горячая штучка ТС Чебупай 0,2 кг УВС.  зам  ПОКОМ</t>
  </si>
  <si>
    <t>Хрустящие крылышки острые к пиву ТМ Горячая штучка 0,3кг зам  ПОКОМ</t>
  </si>
  <si>
    <t>Пельмени Отборные из свинины и говядины Медвежье ушко 0,43 Псевдозащип Стародворье</t>
  </si>
  <si>
    <t>Пельмени Отборные из говядины Медвежье ушко 0,43 Псевдозащип Стародворье</t>
  </si>
  <si>
    <t>Пельмени Сочные Сочные 0,43 Сфера Стародворье</t>
  </si>
  <si>
    <t>Пельмени Сочные Сочные 0,9 Сфера Стародворье</t>
  </si>
  <si>
    <t>Пельмени Бульмени с говядиной и свининой Бигбули 0,43 Сфера Горячая штучка</t>
  </si>
  <si>
    <t>Пельмени Бульмени с говядиной и свининой Бигбули 0,9 Сфера Горячая штучка</t>
  </si>
  <si>
    <t>Пельмени Бигбули #МЕГАМАСЛИЩЕ со сливочным маслом Бигбули ГШ 0,43 сфера Горячая штучка</t>
  </si>
  <si>
    <t>Пельмени Бигбули #МЕГАМАСЛИЩЕ со сливочным маслом Бигбули ГШ ф/в 0,9 Горячая штучка</t>
  </si>
  <si>
    <t>Чебупели острые Базовый ассортимент Фикс.вес 0,3 Лоток Горячая штучка</t>
  </si>
  <si>
    <t>Круггетсы Сочные Круггетсы Фикс.вес 0,25 Лоток Горячая штучка</t>
  </si>
  <si>
    <t>Нагетосы Сочная курочка в хрустящей панировке Наггетсы ГШ Фикс.вес 0,25 Лоток Горячая штучка</t>
  </si>
  <si>
    <t>Чебуреки с мясом Базовый ассортимент Штучка 0,09 Пленка Горячая штучка</t>
  </si>
  <si>
    <t>Чебуречище Базовый ассортимент Штучка 0,14 Пленка Горячая штучка</t>
  </si>
  <si>
    <t>Мини-сосиски в тесте "Фрайпики" тара1. Кулинарные изделия рубленые в тесте куриные жареные</t>
  </si>
  <si>
    <t>Жар-ладушки с клубникой и вишней. Изделия хлебобулочные жареные с начинкой замороженные</t>
  </si>
  <si>
    <t>Хрустящие крылышки. Изделия кулинарные кусковые в панировке куриные жареные первый сорт.</t>
  </si>
  <si>
    <t xml:space="preserve">Готовые чебуреки Сочный мегачебурек. Кулинарные изделия мясосодержащие рубленые в тесте жареные. </t>
  </si>
  <si>
    <t>Номенклатура</t>
  </si>
  <si>
    <t>Ед. изм.</t>
  </si>
  <si>
    <t>крат</t>
  </si>
  <si>
    <t>заказ</t>
  </si>
  <si>
    <t>вес</t>
  </si>
  <si>
    <t>заказ кор.</t>
  </si>
  <si>
    <t>ВЕС</t>
  </si>
  <si>
    <t>крат кор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</si>
  <si>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</si>
  <si>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</si>
  <si>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мясом ТМ Горячая штучка Без свинины 0,3 кг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</si>
  <si>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</si>
  <si>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</si>
  <si>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Готовые чебуреки Сочный мегачебурек.Готовые жареные.ВЕС  ПОКОМ</t>
  </si>
  <si>
    <t>кг</t>
  </si>
  <si>
    <t>Жар-ладушки с клубникой и вишней. Жареные с начинкой.ВЕС  ПОКОМ</t>
  </si>
  <si>
    <t>Жар-мени с картофелем и сочной грудинкой. ВЕС 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</si>
  <si>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</si>
  <si>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</si>
  <si>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Мини-сосиски в тесте "Фрайпики" 3,7кг ВЕС,  ПОКОМ</t>
  </si>
  <si>
    <t>Наггетсы из печи 0,25кг ТМ Вязанка ТС Няняггетсы Сливушки замор.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</si>
  <si>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</si>
  <si>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</si>
  <si>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Нагетосы Сочная курочка ТМ Горячая штучка 0,25 кг зам 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</si>
  <si>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</si>
  <si>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</si>
  <si>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</si>
  <si>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Grandmeni со сливочным маслом Горячая штучка 0,75 кг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</si>
  <si>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</si>
  <si>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</si>
  <si>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Бугбули со сливочным маслом ТМ Горячая штучка БУЛЬМЕНИ 0,43 кг  ПОКОМ</t>
  </si>
  <si>
    <t>Снеки  ЖАР-мени ВЕС. рубленые в тесте замор.  ПОКОМ</t>
  </si>
  <si>
    <t>Фрай-пицца с ветчиной и грибами 3,0 кг. ВЕС.  ПОКОМ</t>
  </si>
  <si>
    <t>Хрустящие крылышки. В панировке куриные жареные.ВЕС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</si>
</sst>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4" x14ac:knownFonts="1">
    <font>
      <sz val="11"/>
      <color theme="1"/>
      <name val="Calibri"/>
      <family val="2"/>
      <scheme val="minor"/>
    </font>
    <font>
      <sz val="8"/>
      <name val="Arial"/>
      <charset val="204"/>
    </font>
    <font>
      <sz val="10"/>
      <name val="Arial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8F2D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3" borderId="5" xfId="0" applyFill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2" fillId="4" borderId="6" xfId="0" applyFont="1" applyFill="1" applyBorder="1" applyAlignment="1">
      <alignment vertical="top"/>
    </xf>
    <xf numFmtId="0" fontId="0" fillId="0" borderId="6" xfId="0" applyBorder="1" applyAlignment="1">
      <alignment vertical="top"/>
    </xf>
    <xf numFmtId="164" fontId="0" fillId="0" borderId="8" xfId="0" applyNumberFormat="1" applyBorder="1"/>
    <xf numFmtId="0" fontId="0" fillId="3" borderId="6" xfId="0" applyFill="1" applyBorder="1" applyAlignment="1">
      <alignment vertical="top"/>
    </xf>
    <xf numFmtId="0" fontId="0" fillId="0" borderId="9" xfId="0" applyFill="1" applyBorder="1" applyAlignment="1">
      <alignment vertical="top"/>
    </xf>
    <xf numFmtId="0" fontId="0" fillId="0" borderId="6" xfId="0" applyFill="1" applyBorder="1" applyAlignment="1">
      <alignment vertical="top"/>
    </xf>
    <xf numFmtId="0" fontId="0" fillId="0" borderId="9" xfId="0" applyBorder="1" applyAlignment="1">
      <alignment vertical="top"/>
    </xf>
    <xf numFmtId="164" fontId="0" fillId="0" borderId="7" xfId="0" applyNumberFormat="1" applyBorder="1"/>
    <xf numFmtId="164" fontId="3" fillId="5" borderId="8" xfId="0" applyNumberFormat="1" applyFont="1" applyFill="1" applyBorder="1" applyAlignment="1">
      <alignment horizontal="right" vertical="top"/>
    </xf>
    <xf numFmtId="164" fontId="3" fillId="5" borderId="0" xfId="0" applyNumberFormat="1" applyFont="1" applyFill="1" applyBorder="1" applyAlignment="1">
      <alignment horizontal="right" vertical="top"/>
    </xf>
    <xf numFmtId="165" fontId="0" fillId="0" borderId="7" xfId="0" applyNumberFormat="1" applyBorder="1"/>
    <xf numFmtId="0" fontId="0" fillId="6" borderId="6" xfId="0" applyFill="1" applyBorder="1" applyAlignment="1">
      <alignment vertical="top"/>
    </xf>
    <xf numFmtId="165" fontId="0" fillId="6" borderId="0" xfId="0" applyNumberFormat="1" applyFill="1"/>
    <xf numFmtId="164" fontId="0" fillId="6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07CE6-4B76-4E64-9E00-7B0AC553B8EE}">
  <dimension ref="A1:H63"/>
  <sheetViews>
    <sheetView tabSelected="1" workbookViewId="0">
      <selection activeCell="K16" sqref="K16"/>
    </sheetView>
  </sheetViews>
  <sheetFormatPr defaultRowHeight="15" x14ac:dyDescent="0.25"/>
  <cols>
    <col min="1" max="1" width="97.28515625" customWidth="1"/>
    <col min="2" max="2" width="3.85546875" customWidth="1"/>
    <col min="3" max="3" width="4.5703125" style="7" customWidth="1"/>
    <col min="4" max="5" width="9.140625" style="6"/>
    <col min="6" max="6" width="7.140625" style="7" customWidth="1"/>
    <col min="7" max="7" width="9.140625" style="8"/>
    <col min="8" max="8" width="9.140625" style="6"/>
  </cols>
  <sheetData>
    <row r="1" spans="1:8" x14ac:dyDescent="0.25">
      <c r="A1" s="9" t="s">
        <v>43</v>
      </c>
      <c r="B1" s="9" t="s">
        <v>44</v>
      </c>
      <c r="C1" s="7" t="s">
        <v>45</v>
      </c>
      <c r="D1" s="6" t="s">
        <v>46</v>
      </c>
      <c r="E1" s="6" t="s">
        <v>47</v>
      </c>
      <c r="F1" s="7" t="s">
        <v>50</v>
      </c>
      <c r="G1" s="8" t="s">
        <v>48</v>
      </c>
      <c r="H1" s="6" t="s">
        <v>49</v>
      </c>
    </row>
    <row r="2" spans="1:8" x14ac:dyDescent="0.25">
      <c r="A2" s="9" t="s">
        <v>43</v>
      </c>
      <c r="B2" s="9" t="s">
        <v>44</v>
      </c>
      <c r="D2" s="17">
        <f>SUM(D3:D284)</f>
        <v>3908</v>
      </c>
      <c r="E2" s="18">
        <f>SUM(E3:E284)</f>
        <v>2647.25</v>
      </c>
      <c r="F2" s="7" t="s">
        <v>50</v>
      </c>
      <c r="G2" s="18">
        <f>SUM(G3:G284)</f>
        <v>611.49505674505667</v>
      </c>
      <c r="H2" s="18">
        <f>SUM(H3:H284)</f>
        <v>2535.75</v>
      </c>
    </row>
    <row r="3" spans="1:8" x14ac:dyDescent="0.25">
      <c r="A3" s="10" t="s">
        <v>51</v>
      </c>
      <c r="B3" s="10" t="s">
        <v>11</v>
      </c>
      <c r="C3" s="7">
        <v>0.3</v>
      </c>
      <c r="D3" s="16">
        <f>IFERROR(VLOOKUP(A3,Лист1!A:B,2,0),0)</f>
        <v>0</v>
      </c>
      <c r="E3" s="16">
        <f>D3*C3</f>
        <v>0</v>
      </c>
      <c r="F3" s="7">
        <v>12</v>
      </c>
      <c r="G3" s="19">
        <f t="shared" ref="G3:G9" si="0">D3/F3</f>
        <v>0</v>
      </c>
      <c r="H3" s="16">
        <f t="shared" ref="H3:H9" si="1">G3*F3*C3</f>
        <v>0</v>
      </c>
    </row>
    <row r="4" spans="1:8" x14ac:dyDescent="0.25">
      <c r="A4" s="10" t="s">
        <v>52</v>
      </c>
      <c r="B4" s="10" t="s">
        <v>11</v>
      </c>
      <c r="C4" s="7">
        <v>0.3</v>
      </c>
      <c r="D4" s="11">
        <f>IFERROR(VLOOKUP(A4,Лист1!A:B,2,0),0)</f>
        <v>0</v>
      </c>
      <c r="E4" s="16">
        <f t="shared" ref="E4:E63" si="2">D4*C4</f>
        <v>0</v>
      </c>
      <c r="F4" s="7">
        <v>12</v>
      </c>
      <c r="G4" s="8">
        <f t="shared" si="0"/>
        <v>0</v>
      </c>
      <c r="H4" s="6">
        <f t="shared" si="1"/>
        <v>0</v>
      </c>
    </row>
    <row r="5" spans="1:8" x14ac:dyDescent="0.25">
      <c r="A5" s="12" t="s">
        <v>16</v>
      </c>
      <c r="B5" s="10" t="s">
        <v>11</v>
      </c>
      <c r="C5" s="7">
        <v>0.3</v>
      </c>
      <c r="D5" s="11">
        <f>IFERROR(VLOOKUP(A5,Лист1!A:B,2,0),0)</f>
        <v>150</v>
      </c>
      <c r="E5" s="16">
        <f t="shared" si="2"/>
        <v>45</v>
      </c>
      <c r="F5" s="7">
        <v>12</v>
      </c>
      <c r="G5" s="8">
        <f t="shared" si="0"/>
        <v>12.5</v>
      </c>
      <c r="H5" s="6">
        <f t="shared" si="1"/>
        <v>45</v>
      </c>
    </row>
    <row r="6" spans="1:8" x14ac:dyDescent="0.25">
      <c r="A6" s="10" t="s">
        <v>53</v>
      </c>
      <c r="B6" s="10" t="s">
        <v>11</v>
      </c>
      <c r="C6" s="7">
        <v>0.3</v>
      </c>
      <c r="D6" s="11">
        <f>IFERROR(VLOOKUP(A6,Лист1!A:B,2,0),0)</f>
        <v>0</v>
      </c>
      <c r="E6" s="16">
        <f t="shared" si="2"/>
        <v>0</v>
      </c>
      <c r="F6" s="7">
        <v>12</v>
      </c>
      <c r="G6" s="8">
        <f t="shared" si="0"/>
        <v>0</v>
      </c>
      <c r="H6" s="6">
        <f t="shared" si="1"/>
        <v>0</v>
      </c>
    </row>
    <row r="7" spans="1:8" x14ac:dyDescent="0.25">
      <c r="A7" s="12" t="s">
        <v>18</v>
      </c>
      <c r="B7" s="10" t="s">
        <v>11</v>
      </c>
      <c r="C7" s="7">
        <v>0.3</v>
      </c>
      <c r="D7" s="11">
        <f>IFERROR(VLOOKUP(A7,Лист1!A:B,2,0),0)</f>
        <v>150</v>
      </c>
      <c r="E7" s="16">
        <f t="shared" si="2"/>
        <v>45</v>
      </c>
      <c r="F7" s="7">
        <v>12</v>
      </c>
      <c r="G7" s="8">
        <f t="shared" si="0"/>
        <v>12.5</v>
      </c>
      <c r="H7" s="6">
        <f t="shared" si="1"/>
        <v>45</v>
      </c>
    </row>
    <row r="8" spans="1:8" x14ac:dyDescent="0.25">
      <c r="A8" s="10" t="s">
        <v>54</v>
      </c>
      <c r="B8" s="10" t="s">
        <v>11</v>
      </c>
      <c r="C8" s="7">
        <v>0.09</v>
      </c>
      <c r="D8" s="11">
        <f>IFERROR(VLOOKUP(A8,Лист1!A:B,2,0),0)</f>
        <v>0</v>
      </c>
      <c r="E8" s="16">
        <f t="shared" si="2"/>
        <v>0</v>
      </c>
      <c r="F8" s="7">
        <v>24</v>
      </c>
      <c r="G8" s="8">
        <f t="shared" si="0"/>
        <v>0</v>
      </c>
      <c r="H8" s="6">
        <f t="shared" si="1"/>
        <v>0</v>
      </c>
    </row>
    <row r="9" spans="1:8" x14ac:dyDescent="0.25">
      <c r="A9" s="10" t="s">
        <v>55</v>
      </c>
      <c r="B9" s="10" t="s">
        <v>11</v>
      </c>
      <c r="C9" s="7">
        <v>0.36</v>
      </c>
      <c r="D9" s="11">
        <f>IFERROR(VLOOKUP(A9,Лист1!A:B,2,0),0)</f>
        <v>0</v>
      </c>
      <c r="E9" s="16">
        <f t="shared" si="2"/>
        <v>0</v>
      </c>
      <c r="F9" s="7">
        <v>10</v>
      </c>
      <c r="G9" s="8">
        <f t="shared" si="0"/>
        <v>0</v>
      </c>
      <c r="H9" s="6">
        <f t="shared" si="1"/>
        <v>0</v>
      </c>
    </row>
    <row r="10" spans="1:8" x14ac:dyDescent="0.25">
      <c r="A10" s="12" t="s">
        <v>56</v>
      </c>
      <c r="B10" s="10" t="s">
        <v>57</v>
      </c>
      <c r="C10" s="7">
        <v>1</v>
      </c>
      <c r="D10" s="11">
        <v>50</v>
      </c>
      <c r="E10" s="16">
        <f t="shared" si="2"/>
        <v>50</v>
      </c>
      <c r="F10" s="7">
        <v>2.2400000000000002</v>
      </c>
      <c r="G10" s="8">
        <f t="shared" ref="G10:G63" si="3">D10/F10</f>
        <v>22.321428571428569</v>
      </c>
      <c r="H10" s="6">
        <f t="shared" ref="H10:H63" si="4">G10*F10*C10</f>
        <v>50</v>
      </c>
    </row>
    <row r="11" spans="1:8" x14ac:dyDescent="0.25">
      <c r="A11" s="10" t="s">
        <v>9</v>
      </c>
      <c r="B11" s="10" t="s">
        <v>57</v>
      </c>
      <c r="C11" s="7">
        <v>1</v>
      </c>
      <c r="D11" s="11">
        <f>IFERROR(VLOOKUP(A11,Лист1!A:B,2,0),0)</f>
        <v>0</v>
      </c>
      <c r="E11" s="16">
        <f t="shared" si="2"/>
        <v>0</v>
      </c>
      <c r="F11" s="7">
        <v>3</v>
      </c>
      <c r="G11" s="8">
        <f t="shared" si="3"/>
        <v>0</v>
      </c>
      <c r="H11" s="6">
        <f t="shared" si="4"/>
        <v>0</v>
      </c>
    </row>
    <row r="12" spans="1:8" x14ac:dyDescent="0.25">
      <c r="A12" s="12" t="s">
        <v>58</v>
      </c>
      <c r="B12" s="10" t="s">
        <v>57</v>
      </c>
      <c r="C12" s="7">
        <v>1</v>
      </c>
      <c r="D12" s="11">
        <v>50</v>
      </c>
      <c r="E12" s="16">
        <f t="shared" si="2"/>
        <v>50</v>
      </c>
      <c r="F12" s="7">
        <v>3.7</v>
      </c>
      <c r="G12" s="8">
        <f t="shared" si="3"/>
        <v>13.513513513513512</v>
      </c>
      <c r="H12" s="6">
        <f t="shared" si="4"/>
        <v>50</v>
      </c>
    </row>
    <row r="13" spans="1:8" x14ac:dyDescent="0.25">
      <c r="A13" s="10" t="s">
        <v>22</v>
      </c>
      <c r="B13" s="10" t="s">
        <v>57</v>
      </c>
      <c r="C13" s="7">
        <v>1</v>
      </c>
      <c r="D13" s="11">
        <f>IFERROR(VLOOKUP(A13,Лист1!A:B,2,0),0)</f>
        <v>0</v>
      </c>
      <c r="E13" s="16">
        <f t="shared" si="2"/>
        <v>0</v>
      </c>
      <c r="F13" s="7">
        <v>3.7</v>
      </c>
      <c r="G13" s="8">
        <f t="shared" si="3"/>
        <v>0</v>
      </c>
      <c r="H13" s="6">
        <f t="shared" si="4"/>
        <v>0</v>
      </c>
    </row>
    <row r="14" spans="1:8" x14ac:dyDescent="0.25">
      <c r="A14" s="10" t="s">
        <v>59</v>
      </c>
      <c r="B14" s="10" t="s">
        <v>57</v>
      </c>
      <c r="C14" s="7">
        <v>1</v>
      </c>
      <c r="D14" s="11">
        <f>IFERROR(VLOOKUP(A14,Лист1!A:B,2,0),0)</f>
        <v>0</v>
      </c>
      <c r="E14" s="16">
        <f t="shared" si="2"/>
        <v>0</v>
      </c>
      <c r="F14" s="7">
        <v>3.5</v>
      </c>
      <c r="G14" s="8">
        <f t="shared" si="3"/>
        <v>0</v>
      </c>
      <c r="H14" s="6">
        <f t="shared" si="4"/>
        <v>0</v>
      </c>
    </row>
    <row r="15" spans="1:8" x14ac:dyDescent="0.25">
      <c r="A15" s="12" t="s">
        <v>23</v>
      </c>
      <c r="B15" s="10" t="s">
        <v>11</v>
      </c>
      <c r="C15" s="7">
        <v>0.25</v>
      </c>
      <c r="D15" s="11">
        <f>IFERROR(VLOOKUP(A15,Лист1!A:B,2,0),0)</f>
        <v>50</v>
      </c>
      <c r="E15" s="16">
        <f t="shared" si="2"/>
        <v>12.5</v>
      </c>
      <c r="F15" s="7">
        <v>12</v>
      </c>
      <c r="G15" s="8">
        <f t="shared" si="3"/>
        <v>4.166666666666667</v>
      </c>
      <c r="H15" s="6">
        <f t="shared" si="4"/>
        <v>12.5</v>
      </c>
    </row>
    <row r="16" spans="1:8" x14ac:dyDescent="0.25">
      <c r="A16" s="12" t="s">
        <v>60</v>
      </c>
      <c r="B16" s="10" t="s">
        <v>11</v>
      </c>
      <c r="C16" s="7">
        <v>0.25</v>
      </c>
      <c r="D16" s="11">
        <v>25</v>
      </c>
      <c r="E16" s="16">
        <f t="shared" si="2"/>
        <v>6.25</v>
      </c>
      <c r="F16" s="7">
        <v>12</v>
      </c>
      <c r="G16" s="8">
        <f t="shared" si="3"/>
        <v>2.0833333333333335</v>
      </c>
      <c r="H16" s="6">
        <f t="shared" si="4"/>
        <v>6.25</v>
      </c>
    </row>
    <row r="17" spans="1:8" x14ac:dyDescent="0.25">
      <c r="A17" s="12" t="s">
        <v>61</v>
      </c>
      <c r="B17" s="10" t="s">
        <v>57</v>
      </c>
      <c r="C17" s="7">
        <v>1</v>
      </c>
      <c r="D17" s="11">
        <v>100</v>
      </c>
      <c r="E17" s="16">
        <f t="shared" si="2"/>
        <v>100</v>
      </c>
      <c r="F17" s="7">
        <v>1.8</v>
      </c>
      <c r="G17" s="8">
        <f t="shared" si="3"/>
        <v>55.555555555555557</v>
      </c>
      <c r="H17" s="6">
        <f t="shared" si="4"/>
        <v>100</v>
      </c>
    </row>
    <row r="18" spans="1:8" x14ac:dyDescent="0.25">
      <c r="A18" s="12" t="s">
        <v>62</v>
      </c>
      <c r="B18" s="10" t="s">
        <v>57</v>
      </c>
      <c r="C18" s="7">
        <v>1</v>
      </c>
      <c r="D18" s="11">
        <f>IFERROR(VLOOKUP(A18,Лист1!A:B,2,0),0)</f>
        <v>200</v>
      </c>
      <c r="E18" s="16">
        <f t="shared" si="2"/>
        <v>200</v>
      </c>
      <c r="F18" s="7">
        <v>3.7</v>
      </c>
      <c r="G18" s="8">
        <f t="shared" si="3"/>
        <v>54.054054054054049</v>
      </c>
      <c r="H18" s="6">
        <f t="shared" si="4"/>
        <v>200</v>
      </c>
    </row>
    <row r="19" spans="1:8" x14ac:dyDescent="0.25">
      <c r="A19" s="10" t="s">
        <v>63</v>
      </c>
      <c r="B19" s="10" t="s">
        <v>11</v>
      </c>
      <c r="C19" s="7">
        <v>0.25</v>
      </c>
      <c r="D19" s="11">
        <f>IFERROR(VLOOKUP(A19,Лист1!A:B,2,0),0)</f>
        <v>0</v>
      </c>
      <c r="E19" s="16">
        <f t="shared" si="2"/>
        <v>0</v>
      </c>
      <c r="F19" s="7">
        <v>12</v>
      </c>
      <c r="G19" s="8">
        <f t="shared" si="3"/>
        <v>0</v>
      </c>
      <c r="H19" s="6">
        <f t="shared" si="4"/>
        <v>0</v>
      </c>
    </row>
    <row r="20" spans="1:8" x14ac:dyDescent="0.25">
      <c r="A20" s="10" t="s">
        <v>64</v>
      </c>
      <c r="B20" s="10" t="s">
        <v>11</v>
      </c>
      <c r="C20" s="7">
        <v>0.25</v>
      </c>
      <c r="D20" s="11">
        <f>IFERROR(VLOOKUP(A20,Лист1!A:B,2,0),0)</f>
        <v>0</v>
      </c>
      <c r="E20" s="16">
        <f t="shared" si="2"/>
        <v>0</v>
      </c>
      <c r="F20" s="7">
        <v>6</v>
      </c>
      <c r="G20" s="8">
        <f t="shared" si="3"/>
        <v>0</v>
      </c>
      <c r="H20" s="6">
        <f t="shared" si="4"/>
        <v>0</v>
      </c>
    </row>
    <row r="21" spans="1:8" x14ac:dyDescent="0.25">
      <c r="A21" s="10" t="s">
        <v>65</v>
      </c>
      <c r="B21" s="10" t="s">
        <v>11</v>
      </c>
      <c r="C21" s="7">
        <v>0.25</v>
      </c>
      <c r="D21" s="11">
        <f>IFERROR(VLOOKUP(A21,Лист1!A:B,2,0),0)</f>
        <v>0</v>
      </c>
      <c r="E21" s="16">
        <f t="shared" si="2"/>
        <v>0</v>
      </c>
      <c r="F21" s="7">
        <v>6</v>
      </c>
      <c r="G21" s="8">
        <f t="shared" si="3"/>
        <v>0</v>
      </c>
      <c r="H21" s="6">
        <f t="shared" si="4"/>
        <v>0</v>
      </c>
    </row>
    <row r="22" spans="1:8" x14ac:dyDescent="0.25">
      <c r="A22" s="10" t="s">
        <v>66</v>
      </c>
      <c r="B22" s="10" t="s">
        <v>11</v>
      </c>
      <c r="C22" s="7">
        <v>0.25</v>
      </c>
      <c r="D22" s="11">
        <f>IFERROR(VLOOKUP(A22,Лист1!A:B,2,0),0)</f>
        <v>0</v>
      </c>
      <c r="E22" s="16">
        <f t="shared" si="2"/>
        <v>0</v>
      </c>
      <c r="F22" s="7">
        <v>6</v>
      </c>
      <c r="G22" s="8">
        <f t="shared" si="3"/>
        <v>0</v>
      </c>
      <c r="H22" s="6">
        <f t="shared" si="4"/>
        <v>0</v>
      </c>
    </row>
    <row r="23" spans="1:8" x14ac:dyDescent="0.25">
      <c r="A23" s="12" t="s">
        <v>10</v>
      </c>
      <c r="B23" s="10" t="s">
        <v>11</v>
      </c>
      <c r="C23" s="7">
        <v>0.25</v>
      </c>
      <c r="D23" s="11">
        <f>IFERROR(VLOOKUP(A23,Лист1!A:B,2,0),0)</f>
        <v>150</v>
      </c>
      <c r="E23" s="16">
        <f t="shared" si="2"/>
        <v>37.5</v>
      </c>
      <c r="F23" s="7">
        <v>12</v>
      </c>
      <c r="G23" s="8">
        <f t="shared" si="3"/>
        <v>12.5</v>
      </c>
      <c r="H23" s="6">
        <f t="shared" si="4"/>
        <v>37.5</v>
      </c>
    </row>
    <row r="24" spans="1:8" x14ac:dyDescent="0.25">
      <c r="A24" s="12" t="s">
        <v>3</v>
      </c>
      <c r="B24" s="10" t="s">
        <v>57</v>
      </c>
      <c r="C24" s="7">
        <v>1</v>
      </c>
      <c r="D24" s="11">
        <f>IFERROR(VLOOKUP(A24,Лист1!A:B,2,0),0)</f>
        <v>180</v>
      </c>
      <c r="E24" s="16">
        <f t="shared" si="2"/>
        <v>180</v>
      </c>
      <c r="F24" s="7">
        <v>6</v>
      </c>
      <c r="G24" s="8">
        <f t="shared" si="3"/>
        <v>30</v>
      </c>
      <c r="H24" s="6">
        <f t="shared" si="4"/>
        <v>180</v>
      </c>
    </row>
    <row r="25" spans="1:8" x14ac:dyDescent="0.25">
      <c r="A25" s="12" t="s">
        <v>36</v>
      </c>
      <c r="B25" s="14" t="s">
        <v>11</v>
      </c>
      <c r="C25" s="7">
        <v>0.25</v>
      </c>
      <c r="D25" s="11">
        <f>IFERROR(VLOOKUP(A25,Лист1!A:B,2,0),0)</f>
        <v>100</v>
      </c>
      <c r="E25" s="16">
        <f t="shared" si="2"/>
        <v>25</v>
      </c>
      <c r="F25" s="7">
        <v>6</v>
      </c>
      <c r="G25" s="8">
        <f t="shared" si="3"/>
        <v>16.666666666666668</v>
      </c>
      <c r="H25" s="6">
        <f t="shared" si="4"/>
        <v>25</v>
      </c>
    </row>
    <row r="26" spans="1:8" x14ac:dyDescent="0.25">
      <c r="A26" s="10" t="s">
        <v>67</v>
      </c>
      <c r="B26" s="10" t="s">
        <v>11</v>
      </c>
      <c r="C26" s="7">
        <v>0.25</v>
      </c>
      <c r="D26" s="11">
        <f>IFERROR(VLOOKUP(A26,Лист1!A:B,2,0),0)</f>
        <v>0</v>
      </c>
      <c r="E26" s="16">
        <f t="shared" si="2"/>
        <v>0</v>
      </c>
      <c r="F26" s="7">
        <v>12</v>
      </c>
      <c r="G26" s="8">
        <f t="shared" si="3"/>
        <v>0</v>
      </c>
      <c r="H26" s="6">
        <f t="shared" si="4"/>
        <v>0</v>
      </c>
    </row>
    <row r="27" spans="1:8" x14ac:dyDescent="0.25">
      <c r="A27" s="10" t="s">
        <v>68</v>
      </c>
      <c r="B27" s="10" t="s">
        <v>11</v>
      </c>
      <c r="C27" s="7">
        <v>0.75</v>
      </c>
      <c r="D27" s="11">
        <f>IFERROR(VLOOKUP(A27,Лист1!A:B,2,0),0)</f>
        <v>0</v>
      </c>
      <c r="E27" s="16">
        <f t="shared" si="2"/>
        <v>0</v>
      </c>
      <c r="F27" s="7">
        <v>8</v>
      </c>
      <c r="G27" s="8">
        <f t="shared" si="3"/>
        <v>0</v>
      </c>
      <c r="H27" s="6">
        <f t="shared" si="4"/>
        <v>0</v>
      </c>
    </row>
    <row r="28" spans="1:8" x14ac:dyDescent="0.25">
      <c r="A28" s="10" t="s">
        <v>69</v>
      </c>
      <c r="B28" s="10" t="s">
        <v>11</v>
      </c>
      <c r="C28" s="7">
        <v>0.75</v>
      </c>
      <c r="D28" s="11">
        <f>IFERROR(VLOOKUP(A28,Лист1!A:B,2,0),0)</f>
        <v>0</v>
      </c>
      <c r="E28" s="16">
        <f t="shared" si="2"/>
        <v>0</v>
      </c>
      <c r="F28" s="7">
        <v>8</v>
      </c>
      <c r="G28" s="8">
        <f t="shared" si="3"/>
        <v>0</v>
      </c>
      <c r="H28" s="6">
        <f t="shared" si="4"/>
        <v>0</v>
      </c>
    </row>
    <row r="29" spans="1:8" x14ac:dyDescent="0.25">
      <c r="A29" s="10" t="s">
        <v>70</v>
      </c>
      <c r="B29" s="10" t="s">
        <v>11</v>
      </c>
      <c r="C29" s="7">
        <v>0.75</v>
      </c>
      <c r="D29" s="11">
        <f>IFERROR(VLOOKUP(A29,Лист1!A:B,2,0),0)</f>
        <v>0</v>
      </c>
      <c r="E29" s="16">
        <f t="shared" si="2"/>
        <v>0</v>
      </c>
      <c r="F29" s="7">
        <v>8</v>
      </c>
      <c r="G29" s="8">
        <f t="shared" si="3"/>
        <v>0</v>
      </c>
      <c r="H29" s="6">
        <f t="shared" si="4"/>
        <v>0</v>
      </c>
    </row>
    <row r="30" spans="1:8" x14ac:dyDescent="0.25">
      <c r="A30" s="10" t="s">
        <v>71</v>
      </c>
      <c r="B30" s="10" t="s">
        <v>11</v>
      </c>
      <c r="C30" s="7">
        <v>0.9</v>
      </c>
      <c r="D30" s="11">
        <f>IFERROR(VLOOKUP(A30,Лист1!A:B,2,0),0)</f>
        <v>0</v>
      </c>
      <c r="E30" s="16">
        <f t="shared" si="2"/>
        <v>0</v>
      </c>
      <c r="F30" s="7">
        <v>8</v>
      </c>
      <c r="G30" s="8">
        <f t="shared" si="3"/>
        <v>0</v>
      </c>
      <c r="H30" s="6">
        <f t="shared" si="4"/>
        <v>0</v>
      </c>
    </row>
    <row r="31" spans="1:8" x14ac:dyDescent="0.25">
      <c r="A31" s="10" t="s">
        <v>72</v>
      </c>
      <c r="B31" s="10" t="s">
        <v>11</v>
      </c>
      <c r="C31" s="7">
        <v>0.43</v>
      </c>
      <c r="D31" s="11">
        <f>IFERROR(VLOOKUP(A31,Лист1!A:B,2,0),0)</f>
        <v>0</v>
      </c>
      <c r="E31" s="16">
        <f t="shared" si="2"/>
        <v>0</v>
      </c>
      <c r="F31" s="7">
        <v>16</v>
      </c>
      <c r="G31" s="8">
        <f t="shared" si="3"/>
        <v>0</v>
      </c>
      <c r="H31" s="6">
        <f t="shared" si="4"/>
        <v>0</v>
      </c>
    </row>
    <row r="32" spans="1:8" x14ac:dyDescent="0.25">
      <c r="A32" s="12" t="s">
        <v>32</v>
      </c>
      <c r="B32" s="14" t="s">
        <v>11</v>
      </c>
      <c r="C32" s="7">
        <v>0.43</v>
      </c>
      <c r="D32" s="11">
        <f>IFERROR(VLOOKUP(A32,Лист1!A:B,2,0),0)</f>
        <v>50</v>
      </c>
      <c r="E32" s="16">
        <f t="shared" si="2"/>
        <v>21.5</v>
      </c>
      <c r="F32" s="7">
        <v>16</v>
      </c>
      <c r="G32" s="8">
        <f t="shared" si="3"/>
        <v>3.125</v>
      </c>
      <c r="H32" s="6">
        <f t="shared" si="4"/>
        <v>21.5</v>
      </c>
    </row>
    <row r="33" spans="1:8" x14ac:dyDescent="0.25">
      <c r="A33" s="12" t="s">
        <v>33</v>
      </c>
      <c r="B33" s="14" t="s">
        <v>11</v>
      </c>
      <c r="C33" s="7">
        <v>0.9</v>
      </c>
      <c r="D33" s="11">
        <f>IFERROR(VLOOKUP(A33,Лист1!A:B,2,0),0)</f>
        <v>100</v>
      </c>
      <c r="E33" s="16">
        <f t="shared" si="2"/>
        <v>90</v>
      </c>
      <c r="F33" s="7">
        <v>8</v>
      </c>
      <c r="G33" s="8">
        <f t="shared" si="3"/>
        <v>12.5</v>
      </c>
      <c r="H33" s="6">
        <f t="shared" si="4"/>
        <v>90</v>
      </c>
    </row>
    <row r="34" spans="1:8" x14ac:dyDescent="0.25">
      <c r="A34" s="10" t="s">
        <v>12</v>
      </c>
      <c r="B34" s="10" t="s">
        <v>11</v>
      </c>
      <c r="C34" s="7">
        <v>0.9</v>
      </c>
      <c r="D34" s="11">
        <f>IFERROR(VLOOKUP(A34,Лист1!A:B,2,0),0)</f>
        <v>0</v>
      </c>
      <c r="E34" s="16">
        <f t="shared" si="2"/>
        <v>0</v>
      </c>
      <c r="F34" s="7">
        <v>8</v>
      </c>
      <c r="G34" s="8">
        <f t="shared" si="3"/>
        <v>0</v>
      </c>
      <c r="H34" s="6">
        <f t="shared" si="4"/>
        <v>0</v>
      </c>
    </row>
    <row r="35" spans="1:8" x14ac:dyDescent="0.25">
      <c r="A35" s="10" t="s">
        <v>73</v>
      </c>
      <c r="B35" s="10" t="s">
        <v>11</v>
      </c>
      <c r="C35" s="7">
        <v>0.43</v>
      </c>
      <c r="D35" s="11">
        <f>IFERROR(VLOOKUP(A35,Лист1!A:B,2,0),0)</f>
        <v>0</v>
      </c>
      <c r="E35" s="16">
        <f t="shared" si="2"/>
        <v>0</v>
      </c>
      <c r="F35" s="7">
        <v>16</v>
      </c>
      <c r="G35" s="8">
        <f t="shared" si="3"/>
        <v>0</v>
      </c>
      <c r="H35" s="6">
        <f t="shared" si="4"/>
        <v>0</v>
      </c>
    </row>
    <row r="36" spans="1:8" x14ac:dyDescent="0.25">
      <c r="A36" s="20" t="s">
        <v>30</v>
      </c>
      <c r="B36" s="14" t="s">
        <v>11</v>
      </c>
      <c r="C36" s="7">
        <v>0.43</v>
      </c>
      <c r="D36" s="11">
        <f>IFERROR(VLOOKUP(A36,Лист1!A:B,2,0),0)</f>
        <v>50</v>
      </c>
      <c r="E36" s="16">
        <f t="shared" si="2"/>
        <v>21.5</v>
      </c>
      <c r="F36" s="7">
        <v>16</v>
      </c>
      <c r="G36" s="21">
        <v>0</v>
      </c>
      <c r="H36" s="22">
        <f t="shared" si="4"/>
        <v>0</v>
      </c>
    </row>
    <row r="37" spans="1:8" x14ac:dyDescent="0.25">
      <c r="A37" s="20" t="s">
        <v>31</v>
      </c>
      <c r="B37" s="14" t="s">
        <v>11</v>
      </c>
      <c r="C37" s="7">
        <v>0.9</v>
      </c>
      <c r="D37" s="11">
        <f>IFERROR(VLOOKUP(A37,Лист1!A:B,2,0),0)</f>
        <v>100</v>
      </c>
      <c r="E37" s="16">
        <f t="shared" si="2"/>
        <v>90</v>
      </c>
      <c r="F37" s="7">
        <v>8</v>
      </c>
      <c r="G37" s="21">
        <v>0</v>
      </c>
      <c r="H37" s="22">
        <f t="shared" si="4"/>
        <v>0</v>
      </c>
    </row>
    <row r="38" spans="1:8" x14ac:dyDescent="0.25">
      <c r="A38" s="12" t="s">
        <v>8</v>
      </c>
      <c r="B38" s="10" t="s">
        <v>11</v>
      </c>
      <c r="C38" s="7">
        <v>0.9</v>
      </c>
      <c r="D38" s="11">
        <f>IFERROR(VLOOKUP(A38,Лист1!A:B,2,0),0)</f>
        <v>180</v>
      </c>
      <c r="E38" s="16">
        <f t="shared" si="2"/>
        <v>162</v>
      </c>
      <c r="F38" s="7">
        <v>8</v>
      </c>
      <c r="G38" s="8">
        <f t="shared" si="3"/>
        <v>22.5</v>
      </c>
      <c r="H38" s="6">
        <f t="shared" si="4"/>
        <v>162</v>
      </c>
    </row>
    <row r="39" spans="1:8" x14ac:dyDescent="0.25">
      <c r="A39" s="12" t="s">
        <v>13</v>
      </c>
      <c r="B39" s="10" t="s">
        <v>11</v>
      </c>
      <c r="C39" s="7">
        <v>0.43</v>
      </c>
      <c r="D39" s="11">
        <f>IFERROR(VLOOKUP(A39,Лист1!A:B,2,0),0)</f>
        <v>50</v>
      </c>
      <c r="E39" s="16">
        <f t="shared" si="2"/>
        <v>21.5</v>
      </c>
      <c r="F39" s="7">
        <v>16</v>
      </c>
      <c r="G39" s="8">
        <f t="shared" si="3"/>
        <v>3.125</v>
      </c>
      <c r="H39" s="6">
        <f t="shared" si="4"/>
        <v>21.5</v>
      </c>
    </row>
    <row r="40" spans="1:8" x14ac:dyDescent="0.25">
      <c r="A40" s="12" t="s">
        <v>6</v>
      </c>
      <c r="B40" s="10" t="s">
        <v>57</v>
      </c>
      <c r="C40" s="7">
        <v>1</v>
      </c>
      <c r="D40" s="11">
        <f>IFERROR(VLOOKUP(A40,Лист1!A:B,2,0),0)</f>
        <v>180</v>
      </c>
      <c r="E40" s="16">
        <f t="shared" si="2"/>
        <v>180</v>
      </c>
      <c r="F40" s="7">
        <v>5</v>
      </c>
      <c r="G40" s="8">
        <f t="shared" si="3"/>
        <v>36</v>
      </c>
      <c r="H40" s="6">
        <f t="shared" si="4"/>
        <v>180</v>
      </c>
    </row>
    <row r="41" spans="1:8" x14ac:dyDescent="0.25">
      <c r="A41" s="12" t="s">
        <v>5</v>
      </c>
      <c r="B41" s="10" t="s">
        <v>11</v>
      </c>
      <c r="C41" s="7">
        <v>0.9</v>
      </c>
      <c r="D41" s="11">
        <f>IFERROR(VLOOKUP(A41,Лист1!A:B,2,0),0)</f>
        <v>180</v>
      </c>
      <c r="E41" s="16">
        <f t="shared" si="2"/>
        <v>162</v>
      </c>
      <c r="F41" s="7">
        <v>8</v>
      </c>
      <c r="G41" s="8">
        <f t="shared" si="3"/>
        <v>22.5</v>
      </c>
      <c r="H41" s="6">
        <f t="shared" si="4"/>
        <v>162</v>
      </c>
    </row>
    <row r="42" spans="1:8" x14ac:dyDescent="0.25">
      <c r="A42" s="12" t="s">
        <v>17</v>
      </c>
      <c r="B42" s="10" t="s">
        <v>11</v>
      </c>
      <c r="C42" s="7">
        <v>0.43</v>
      </c>
      <c r="D42" s="11">
        <f>IFERROR(VLOOKUP(A42,Лист1!A:B,2,0),0)</f>
        <v>50</v>
      </c>
      <c r="E42" s="16">
        <f t="shared" si="2"/>
        <v>21.5</v>
      </c>
      <c r="F42" s="7">
        <v>16</v>
      </c>
      <c r="G42" s="8">
        <f t="shared" si="3"/>
        <v>3.125</v>
      </c>
      <c r="H42" s="6">
        <f t="shared" si="4"/>
        <v>21.5</v>
      </c>
    </row>
    <row r="43" spans="1:8" x14ac:dyDescent="0.25">
      <c r="A43" s="12" t="s">
        <v>27</v>
      </c>
      <c r="B43" s="14" t="s">
        <v>11</v>
      </c>
      <c r="C43" s="7">
        <v>0.43</v>
      </c>
      <c r="D43" s="11">
        <f>IFERROR(VLOOKUP(A43,Лист1!A:B,2,0),0)</f>
        <v>50</v>
      </c>
      <c r="E43" s="16">
        <f t="shared" si="2"/>
        <v>21.5</v>
      </c>
      <c r="F43" s="7">
        <v>16</v>
      </c>
      <c r="G43" s="8">
        <f t="shared" si="3"/>
        <v>3.125</v>
      </c>
      <c r="H43" s="6">
        <f t="shared" si="4"/>
        <v>21.5</v>
      </c>
    </row>
    <row r="44" spans="1:8" x14ac:dyDescent="0.25">
      <c r="A44" s="12" t="s">
        <v>7</v>
      </c>
      <c r="B44" s="10" t="s">
        <v>11</v>
      </c>
      <c r="C44" s="7">
        <v>0.9</v>
      </c>
      <c r="D44" s="11">
        <f>IFERROR(VLOOKUP(A44,Лист1!A:B,2,0),0)</f>
        <v>180</v>
      </c>
      <c r="E44" s="16">
        <f t="shared" si="2"/>
        <v>162</v>
      </c>
      <c r="F44" s="7">
        <v>8</v>
      </c>
      <c r="G44" s="8">
        <f t="shared" si="3"/>
        <v>22.5</v>
      </c>
      <c r="H44" s="6">
        <f t="shared" si="4"/>
        <v>162</v>
      </c>
    </row>
    <row r="45" spans="1:8" x14ac:dyDescent="0.25">
      <c r="A45" s="12" t="s">
        <v>26</v>
      </c>
      <c r="B45" s="14" t="s">
        <v>11</v>
      </c>
      <c r="C45" s="7">
        <v>0.43</v>
      </c>
      <c r="D45" s="11">
        <f>IFERROR(VLOOKUP(A45,Лист1!A:B,2,0),0)</f>
        <v>50</v>
      </c>
      <c r="E45" s="16">
        <f t="shared" si="2"/>
        <v>21.5</v>
      </c>
      <c r="F45" s="7">
        <v>16</v>
      </c>
      <c r="G45" s="8">
        <f t="shared" si="3"/>
        <v>3.125</v>
      </c>
      <c r="H45" s="6">
        <f t="shared" si="4"/>
        <v>21.5</v>
      </c>
    </row>
    <row r="46" spans="1:8" x14ac:dyDescent="0.25">
      <c r="A46" s="12" t="s">
        <v>2</v>
      </c>
      <c r="B46" s="10" t="s">
        <v>57</v>
      </c>
      <c r="C46" s="7">
        <v>1</v>
      </c>
      <c r="D46" s="11">
        <f>IFERROR(VLOOKUP(A46,Лист1!A:B,2,0),0)</f>
        <v>200</v>
      </c>
      <c r="E46" s="16">
        <f t="shared" si="2"/>
        <v>200</v>
      </c>
      <c r="F46" s="7">
        <v>5</v>
      </c>
      <c r="G46" s="8">
        <f t="shared" si="3"/>
        <v>40</v>
      </c>
      <c r="H46" s="6">
        <f t="shared" si="4"/>
        <v>200</v>
      </c>
    </row>
    <row r="47" spans="1:8" x14ac:dyDescent="0.25">
      <c r="A47" s="12" t="s">
        <v>28</v>
      </c>
      <c r="B47" s="14" t="s">
        <v>11</v>
      </c>
      <c r="C47" s="7">
        <v>0.43</v>
      </c>
      <c r="D47" s="11">
        <f>IFERROR(VLOOKUP(A47,Лист1!A:B,2,0),0)</f>
        <v>50</v>
      </c>
      <c r="E47" s="16">
        <f t="shared" si="2"/>
        <v>21.5</v>
      </c>
      <c r="F47" s="7">
        <v>16</v>
      </c>
      <c r="G47" s="8">
        <f t="shared" si="3"/>
        <v>3.125</v>
      </c>
      <c r="H47" s="6">
        <f t="shared" si="4"/>
        <v>21.5</v>
      </c>
    </row>
    <row r="48" spans="1:8" x14ac:dyDescent="0.25">
      <c r="A48" s="12" t="s">
        <v>29</v>
      </c>
      <c r="B48" s="14" t="s">
        <v>11</v>
      </c>
      <c r="C48" s="7">
        <v>0.9</v>
      </c>
      <c r="D48" s="11">
        <f>IFERROR(VLOOKUP(A48,Лист1!A:B,2,0),0)</f>
        <v>100</v>
      </c>
      <c r="E48" s="16">
        <f t="shared" si="2"/>
        <v>90</v>
      </c>
      <c r="F48" s="7">
        <v>8</v>
      </c>
      <c r="G48" s="8">
        <f t="shared" si="3"/>
        <v>12.5</v>
      </c>
      <c r="H48" s="6">
        <f t="shared" si="4"/>
        <v>90</v>
      </c>
    </row>
    <row r="49" spans="1:8" x14ac:dyDescent="0.25">
      <c r="A49" s="10" t="s">
        <v>74</v>
      </c>
      <c r="B49" s="15" t="s">
        <v>57</v>
      </c>
      <c r="C49" s="7">
        <v>1</v>
      </c>
      <c r="D49" s="11">
        <f>IFERROR(VLOOKUP(A49,Лист1!A:B,2,0),0)</f>
        <v>0</v>
      </c>
      <c r="E49" s="16">
        <f t="shared" si="2"/>
        <v>0</v>
      </c>
      <c r="F49" s="7">
        <v>5.5</v>
      </c>
      <c r="G49" s="8">
        <f t="shared" si="3"/>
        <v>0</v>
      </c>
      <c r="H49" s="6">
        <f t="shared" si="4"/>
        <v>0</v>
      </c>
    </row>
    <row r="50" spans="1:8" x14ac:dyDescent="0.25">
      <c r="A50" s="10" t="s">
        <v>75</v>
      </c>
      <c r="B50" s="15" t="s">
        <v>57</v>
      </c>
      <c r="C50" s="7">
        <v>1</v>
      </c>
      <c r="D50" s="11">
        <f>IFERROR(VLOOKUP(A50,Лист1!A:B,2,0),0)</f>
        <v>0</v>
      </c>
      <c r="E50" s="16">
        <f t="shared" si="2"/>
        <v>0</v>
      </c>
      <c r="F50" s="7">
        <v>3</v>
      </c>
      <c r="G50" s="8">
        <f t="shared" si="3"/>
        <v>0</v>
      </c>
      <c r="H50" s="6">
        <f t="shared" si="4"/>
        <v>0</v>
      </c>
    </row>
    <row r="51" spans="1:8" x14ac:dyDescent="0.25">
      <c r="A51" s="12" t="s">
        <v>19</v>
      </c>
      <c r="B51" s="15" t="s">
        <v>11</v>
      </c>
      <c r="C51" s="7">
        <v>0.25</v>
      </c>
      <c r="D51" s="11">
        <f>IFERROR(VLOOKUP(A51,Лист1!A:B,2,0),0)</f>
        <v>150</v>
      </c>
      <c r="E51" s="16">
        <f t="shared" si="2"/>
        <v>37.5</v>
      </c>
      <c r="F51" s="7">
        <v>12</v>
      </c>
      <c r="G51" s="8">
        <f t="shared" si="3"/>
        <v>12.5</v>
      </c>
      <c r="H51" s="6">
        <f t="shared" si="4"/>
        <v>37.5</v>
      </c>
    </row>
    <row r="52" spans="1:8" x14ac:dyDescent="0.25">
      <c r="A52" s="10" t="s">
        <v>25</v>
      </c>
      <c r="B52" s="15" t="s">
        <v>11</v>
      </c>
      <c r="C52" s="7">
        <v>0.3</v>
      </c>
      <c r="D52" s="11">
        <f>IFERROR(VLOOKUP(A52,Лист1!A:B,2,0),0)</f>
        <v>0</v>
      </c>
      <c r="E52" s="16">
        <f t="shared" si="2"/>
        <v>0</v>
      </c>
      <c r="F52" s="7">
        <v>12</v>
      </c>
      <c r="G52" s="8">
        <f t="shared" si="3"/>
        <v>0</v>
      </c>
      <c r="H52" s="6">
        <f t="shared" si="4"/>
        <v>0</v>
      </c>
    </row>
    <row r="53" spans="1:8" x14ac:dyDescent="0.25">
      <c r="A53" s="12" t="s">
        <v>20</v>
      </c>
      <c r="B53" s="15" t="s">
        <v>11</v>
      </c>
      <c r="C53" s="7">
        <v>0.3</v>
      </c>
      <c r="D53" s="11">
        <f>IFERROR(VLOOKUP(A53,Лист1!A:B,2,0),0)</f>
        <v>0</v>
      </c>
      <c r="E53" s="16">
        <f t="shared" si="2"/>
        <v>0</v>
      </c>
      <c r="F53" s="7">
        <v>12</v>
      </c>
      <c r="G53" s="8">
        <f t="shared" si="3"/>
        <v>0</v>
      </c>
      <c r="H53" s="6">
        <f t="shared" si="4"/>
        <v>0</v>
      </c>
    </row>
    <row r="54" spans="1:8" x14ac:dyDescent="0.25">
      <c r="A54" s="10" t="s">
        <v>76</v>
      </c>
      <c r="B54" s="15" t="s">
        <v>57</v>
      </c>
      <c r="C54" s="7">
        <v>1</v>
      </c>
      <c r="D54" s="11">
        <v>50</v>
      </c>
      <c r="E54" s="16">
        <f t="shared" si="2"/>
        <v>50</v>
      </c>
      <c r="F54" s="7">
        <v>1.8</v>
      </c>
      <c r="G54" s="8">
        <f t="shared" si="3"/>
        <v>27.777777777777779</v>
      </c>
      <c r="H54" s="6">
        <f t="shared" si="4"/>
        <v>50</v>
      </c>
    </row>
    <row r="55" spans="1:8" x14ac:dyDescent="0.25">
      <c r="A55" s="12" t="s">
        <v>24</v>
      </c>
      <c r="B55" s="15" t="s">
        <v>11</v>
      </c>
      <c r="C55" s="7">
        <v>0.2</v>
      </c>
      <c r="D55" s="11">
        <f>IFERROR(VLOOKUP(A55,Лист1!A:B,2,0),0)</f>
        <v>50</v>
      </c>
      <c r="E55" s="16">
        <f t="shared" si="2"/>
        <v>10</v>
      </c>
      <c r="F55" s="7">
        <v>6</v>
      </c>
      <c r="G55" s="8">
        <f t="shared" si="3"/>
        <v>8.3333333333333339</v>
      </c>
      <c r="H55" s="6">
        <f t="shared" si="4"/>
        <v>10</v>
      </c>
    </row>
    <row r="56" spans="1:8" x14ac:dyDescent="0.25">
      <c r="A56" s="12" t="s">
        <v>21</v>
      </c>
      <c r="B56" s="15" t="s">
        <v>11</v>
      </c>
      <c r="C56" s="7">
        <v>0.2</v>
      </c>
      <c r="D56" s="11">
        <f>IFERROR(VLOOKUP(A56,Лист1!A:B,2,0),0)</f>
        <v>50</v>
      </c>
      <c r="E56" s="16">
        <f t="shared" si="2"/>
        <v>10</v>
      </c>
      <c r="F56" s="7">
        <v>6</v>
      </c>
      <c r="G56" s="8">
        <f t="shared" si="3"/>
        <v>8.3333333333333339</v>
      </c>
      <c r="H56" s="6">
        <f t="shared" si="4"/>
        <v>10</v>
      </c>
    </row>
    <row r="57" spans="1:8" x14ac:dyDescent="0.25">
      <c r="A57" s="12" t="s">
        <v>34</v>
      </c>
      <c r="B57" s="13" t="s">
        <v>11</v>
      </c>
      <c r="C57" s="7">
        <v>0.3</v>
      </c>
      <c r="D57" s="11">
        <f>IFERROR(VLOOKUP(A57,Лист1!A:B,2,0),0)</f>
        <v>25</v>
      </c>
      <c r="E57" s="16">
        <f t="shared" si="2"/>
        <v>7.5</v>
      </c>
      <c r="F57" s="7">
        <v>12</v>
      </c>
      <c r="G57" s="8">
        <f t="shared" si="3"/>
        <v>2.0833333333333335</v>
      </c>
      <c r="H57" s="6">
        <f t="shared" si="4"/>
        <v>7.5</v>
      </c>
    </row>
    <row r="58" spans="1:8" x14ac:dyDescent="0.25">
      <c r="A58" s="12" t="s">
        <v>14</v>
      </c>
      <c r="B58" s="15" t="s">
        <v>11</v>
      </c>
      <c r="C58" s="7">
        <v>0.25</v>
      </c>
      <c r="D58" s="11">
        <f>IFERROR(VLOOKUP(A58,Лист1!A:B,2,0),0)</f>
        <v>150</v>
      </c>
      <c r="E58" s="16">
        <f t="shared" si="2"/>
        <v>37.5</v>
      </c>
      <c r="F58" s="7">
        <v>12</v>
      </c>
      <c r="G58" s="8">
        <f t="shared" si="3"/>
        <v>12.5</v>
      </c>
      <c r="H58" s="6">
        <f t="shared" si="4"/>
        <v>37.5</v>
      </c>
    </row>
    <row r="59" spans="1:8" x14ac:dyDescent="0.25">
      <c r="A59" s="12" t="s">
        <v>15</v>
      </c>
      <c r="B59" s="15" t="s">
        <v>11</v>
      </c>
      <c r="C59" s="7">
        <v>0.25</v>
      </c>
      <c r="D59" s="11">
        <f>IFERROR(VLOOKUP(A59,Лист1!A:B,2,0),0)</f>
        <v>150</v>
      </c>
      <c r="E59" s="16">
        <f t="shared" si="2"/>
        <v>37.5</v>
      </c>
      <c r="F59" s="7">
        <v>12</v>
      </c>
      <c r="G59" s="8">
        <f t="shared" si="3"/>
        <v>12.5</v>
      </c>
      <c r="H59" s="6">
        <f t="shared" si="4"/>
        <v>37.5</v>
      </c>
    </row>
    <row r="60" spans="1:8" x14ac:dyDescent="0.25">
      <c r="A60" s="12" t="s">
        <v>4</v>
      </c>
      <c r="B60" s="15" t="s">
        <v>57</v>
      </c>
      <c r="C60" s="7">
        <v>1</v>
      </c>
      <c r="D60" s="11">
        <f>IFERROR(VLOOKUP(A60,Лист1!A:B,2,0),0)</f>
        <v>108</v>
      </c>
      <c r="E60" s="16">
        <f t="shared" si="2"/>
        <v>108</v>
      </c>
      <c r="F60" s="7">
        <v>2.7</v>
      </c>
      <c r="G60" s="8">
        <f t="shared" si="3"/>
        <v>40</v>
      </c>
      <c r="H60" s="6">
        <f t="shared" si="4"/>
        <v>108</v>
      </c>
    </row>
    <row r="61" spans="1:8" x14ac:dyDescent="0.25">
      <c r="A61" s="12" t="s">
        <v>37</v>
      </c>
      <c r="B61" s="13" t="s">
        <v>11</v>
      </c>
      <c r="C61" s="7">
        <v>0.09</v>
      </c>
      <c r="D61" s="11">
        <f>IFERROR(VLOOKUP(A61,Лист1!A:B,2,0),0)</f>
        <v>50</v>
      </c>
      <c r="E61" s="16">
        <f t="shared" si="2"/>
        <v>4.5</v>
      </c>
      <c r="F61" s="7">
        <v>24</v>
      </c>
      <c r="G61" s="8">
        <f t="shared" si="3"/>
        <v>2.0833333333333335</v>
      </c>
      <c r="H61" s="6">
        <f t="shared" si="4"/>
        <v>4.5</v>
      </c>
    </row>
    <row r="62" spans="1:8" x14ac:dyDescent="0.25">
      <c r="A62" s="12" t="s">
        <v>1</v>
      </c>
      <c r="B62" s="15" t="s">
        <v>57</v>
      </c>
      <c r="C62" s="7">
        <v>1</v>
      </c>
      <c r="D62" s="11">
        <f>IFERROR(VLOOKUP(A62,Лист1!A:B,2,0),0)</f>
        <v>300</v>
      </c>
      <c r="E62" s="16">
        <f t="shared" si="2"/>
        <v>300</v>
      </c>
      <c r="F62" s="7">
        <v>5</v>
      </c>
      <c r="G62" s="8">
        <f t="shared" si="3"/>
        <v>60</v>
      </c>
      <c r="H62" s="6">
        <f t="shared" si="4"/>
        <v>300</v>
      </c>
    </row>
    <row r="63" spans="1:8" x14ac:dyDescent="0.25">
      <c r="A63" s="12" t="s">
        <v>38</v>
      </c>
      <c r="B63" s="13" t="s">
        <v>11</v>
      </c>
      <c r="C63" s="7">
        <v>0.14000000000000001</v>
      </c>
      <c r="D63" s="11">
        <f>IFERROR(VLOOKUP(A63,Лист1!A:B,2,0),0)</f>
        <v>50</v>
      </c>
      <c r="E63" s="16">
        <f t="shared" si="2"/>
        <v>7.0000000000000009</v>
      </c>
      <c r="F63" s="7">
        <v>22</v>
      </c>
      <c r="G63" s="8">
        <f t="shared" si="3"/>
        <v>2.2727272727272729</v>
      </c>
      <c r="H63" s="6">
        <f t="shared" si="4"/>
        <v>7.0000000000000018</v>
      </c>
    </row>
  </sheetData>
  <autoFilter ref="A1:H63" xr:uid="{D0294CDC-310A-4D5D-88B8-B28D571ED0A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workbookViewId="0">
      <selection activeCell="I8" sqref="I8"/>
    </sheetView>
  </sheetViews>
  <sheetFormatPr defaultRowHeight="15" x14ac:dyDescent="0.25"/>
  <cols>
    <col min="1" max="1" width="79.140625" customWidth="1"/>
  </cols>
  <sheetData>
    <row r="1" spans="1:3" ht="15.75" thickBot="1" x14ac:dyDescent="0.3">
      <c r="A1" s="1" t="s">
        <v>0</v>
      </c>
      <c r="B1">
        <f>SUM(B2:B38)</f>
        <v>3908</v>
      </c>
    </row>
    <row r="2" spans="1:3" x14ac:dyDescent="0.25">
      <c r="A2" s="2" t="s">
        <v>1</v>
      </c>
      <c r="B2">
        <v>300</v>
      </c>
      <c r="C2" t="str">
        <f>VLOOKUP(A2,Матрица!A:B,2,0)</f>
        <v>кг</v>
      </c>
    </row>
    <row r="3" spans="1:3" x14ac:dyDescent="0.25">
      <c r="A3" s="3" t="s">
        <v>2</v>
      </c>
      <c r="B3">
        <v>200</v>
      </c>
      <c r="C3" t="str">
        <f>VLOOKUP(A3,Матрица!A:B,2,0)</f>
        <v>кг</v>
      </c>
    </row>
    <row r="4" spans="1:3" x14ac:dyDescent="0.25">
      <c r="A4" s="3" t="s">
        <v>3</v>
      </c>
      <c r="B4">
        <v>180</v>
      </c>
      <c r="C4" t="str">
        <f>VLOOKUP(A4,Матрица!A:B,2,0)</f>
        <v>кг</v>
      </c>
    </row>
    <row r="5" spans="1:3" x14ac:dyDescent="0.25">
      <c r="A5" s="3" t="s">
        <v>62</v>
      </c>
      <c r="B5">
        <v>200</v>
      </c>
      <c r="C5" t="str">
        <f>VLOOKUP(A5,Матрица!A:B,2,0)</f>
        <v>кг</v>
      </c>
    </row>
    <row r="6" spans="1:3" ht="30" x14ac:dyDescent="0.25">
      <c r="A6" s="3" t="s">
        <v>4</v>
      </c>
      <c r="B6">
        <v>108</v>
      </c>
      <c r="C6" t="str">
        <f>VLOOKUP(A6,Матрица!A:B,2,0)</f>
        <v>кг</v>
      </c>
    </row>
    <row r="7" spans="1:3" x14ac:dyDescent="0.25">
      <c r="A7" s="3" t="s">
        <v>5</v>
      </c>
      <c r="B7">
        <v>180</v>
      </c>
      <c r="C7" t="str">
        <f>VLOOKUP(A7,Матрица!A:B,2,0)</f>
        <v>шт</v>
      </c>
    </row>
    <row r="8" spans="1:3" ht="30" x14ac:dyDescent="0.25">
      <c r="A8" s="3" t="s">
        <v>6</v>
      </c>
      <c r="B8">
        <v>180</v>
      </c>
      <c r="C8" t="str">
        <f>VLOOKUP(A8,Матрица!A:B,2,0)</f>
        <v>кг</v>
      </c>
    </row>
    <row r="9" spans="1:3" ht="30.75" thickBot="1" x14ac:dyDescent="0.3">
      <c r="A9" s="4" t="s">
        <v>7</v>
      </c>
      <c r="B9">
        <v>180</v>
      </c>
      <c r="C9" t="str">
        <f>VLOOKUP(A9,Матрица!A:B,2,0)</f>
        <v>шт</v>
      </c>
    </row>
    <row r="10" spans="1:3" x14ac:dyDescent="0.25">
      <c r="A10" s="5" t="s">
        <v>8</v>
      </c>
      <c r="B10">
        <v>180</v>
      </c>
      <c r="C10" t="str">
        <f>VLOOKUP(A10,Матрица!A:B,2,0)</f>
        <v>шт</v>
      </c>
    </row>
    <row r="11" spans="1:3" x14ac:dyDescent="0.25">
      <c r="A11" s="5" t="s">
        <v>10</v>
      </c>
      <c r="B11">
        <v>150</v>
      </c>
      <c r="C11" t="str">
        <f>VLOOKUP(A11,Матрица!A:B,2,0)</f>
        <v>шт</v>
      </c>
    </row>
    <row r="12" spans="1:3" x14ac:dyDescent="0.25">
      <c r="A12" s="5" t="s">
        <v>13</v>
      </c>
      <c r="B12">
        <v>50</v>
      </c>
      <c r="C12" t="str">
        <f>VLOOKUP(A12,Матрица!A:B,2,0)</f>
        <v>шт</v>
      </c>
    </row>
    <row r="13" spans="1:3" x14ac:dyDescent="0.25">
      <c r="A13" s="5" t="s">
        <v>14</v>
      </c>
      <c r="B13">
        <v>150</v>
      </c>
      <c r="C13" t="str">
        <f>VLOOKUP(A13,Матрица!A:B,2,0)</f>
        <v>шт</v>
      </c>
    </row>
    <row r="14" spans="1:3" x14ac:dyDescent="0.25">
      <c r="A14" s="5" t="s">
        <v>15</v>
      </c>
      <c r="B14">
        <v>150</v>
      </c>
      <c r="C14" t="str">
        <f>VLOOKUP(A14,Матрица!A:B,2,0)</f>
        <v>шт</v>
      </c>
    </row>
    <row r="15" spans="1:3" x14ac:dyDescent="0.25">
      <c r="A15" s="5" t="s">
        <v>16</v>
      </c>
      <c r="B15">
        <v>150</v>
      </c>
      <c r="C15" t="str">
        <f>VLOOKUP(A15,Матрица!A:B,2,0)</f>
        <v>шт</v>
      </c>
    </row>
    <row r="16" spans="1:3" x14ac:dyDescent="0.25">
      <c r="A16" s="5" t="s">
        <v>17</v>
      </c>
      <c r="B16">
        <v>50</v>
      </c>
      <c r="C16" t="str">
        <f>VLOOKUP(A16,Матрица!A:B,2,0)</f>
        <v>шт</v>
      </c>
    </row>
    <row r="17" spans="1:3" x14ac:dyDescent="0.25">
      <c r="A17" s="5" t="s">
        <v>18</v>
      </c>
      <c r="B17">
        <v>150</v>
      </c>
      <c r="C17" t="str">
        <f>VLOOKUP(A17,Матрица!A:B,2,0)</f>
        <v>шт</v>
      </c>
    </row>
    <row r="18" spans="1:3" x14ac:dyDescent="0.25">
      <c r="A18" s="5" t="s">
        <v>19</v>
      </c>
      <c r="B18">
        <v>150</v>
      </c>
      <c r="C18" t="str">
        <f>VLOOKUP(A18,Матрица!A:B,2,0)</f>
        <v>шт</v>
      </c>
    </row>
    <row r="19" spans="1:3" x14ac:dyDescent="0.25">
      <c r="A19" s="5" t="s">
        <v>21</v>
      </c>
      <c r="B19">
        <v>50</v>
      </c>
      <c r="C19" t="str">
        <f>VLOOKUP(A19,Матрица!A:B,2,0)</f>
        <v>шт</v>
      </c>
    </row>
    <row r="20" spans="1:3" x14ac:dyDescent="0.25">
      <c r="A20" s="5" t="s">
        <v>23</v>
      </c>
      <c r="B20">
        <v>50</v>
      </c>
      <c r="C20" t="str">
        <f>VLOOKUP(A20,Матрица!A:B,2,0)</f>
        <v>шт</v>
      </c>
    </row>
    <row r="21" spans="1:3" x14ac:dyDescent="0.25">
      <c r="A21" s="5" t="s">
        <v>24</v>
      </c>
      <c r="B21">
        <v>50</v>
      </c>
      <c r="C21" t="str">
        <f>VLOOKUP(A21,Матрица!A:B,2,0)</f>
        <v>шт</v>
      </c>
    </row>
    <row r="22" spans="1:3" x14ac:dyDescent="0.25">
      <c r="A22" s="5" t="s">
        <v>26</v>
      </c>
      <c r="B22">
        <v>50</v>
      </c>
      <c r="C22" t="str">
        <f>VLOOKUP(A22,Матрица!A:B,2,0)</f>
        <v>шт</v>
      </c>
    </row>
    <row r="23" spans="1:3" x14ac:dyDescent="0.25">
      <c r="A23" s="5" t="s">
        <v>27</v>
      </c>
      <c r="B23">
        <v>50</v>
      </c>
      <c r="C23" t="str">
        <f>VLOOKUP(A23,Матрица!A:B,2,0)</f>
        <v>шт</v>
      </c>
    </row>
    <row r="24" spans="1:3" x14ac:dyDescent="0.25">
      <c r="A24" s="5" t="s">
        <v>28</v>
      </c>
      <c r="B24">
        <v>50</v>
      </c>
      <c r="C24" t="str">
        <f>VLOOKUP(A24,Матрица!A:B,2,0)</f>
        <v>шт</v>
      </c>
    </row>
    <row r="25" spans="1:3" x14ac:dyDescent="0.25">
      <c r="A25" s="5" t="s">
        <v>29</v>
      </c>
      <c r="B25">
        <v>100</v>
      </c>
      <c r="C25" t="str">
        <f>VLOOKUP(A25,Матрица!A:B,2,0)</f>
        <v>шт</v>
      </c>
    </row>
    <row r="26" spans="1:3" x14ac:dyDescent="0.25">
      <c r="A26" s="5" t="s">
        <v>30</v>
      </c>
      <c r="B26">
        <v>50</v>
      </c>
      <c r="C26" t="str">
        <f>VLOOKUP(A26,Матрица!A:B,2,0)</f>
        <v>шт</v>
      </c>
    </row>
    <row r="27" spans="1:3" x14ac:dyDescent="0.25">
      <c r="A27" s="5" t="s">
        <v>31</v>
      </c>
      <c r="B27">
        <v>100</v>
      </c>
      <c r="C27" t="str">
        <f>VLOOKUP(A27,Матрица!A:B,2,0)</f>
        <v>шт</v>
      </c>
    </row>
    <row r="28" spans="1:3" x14ac:dyDescent="0.25">
      <c r="A28" s="5" t="s">
        <v>32</v>
      </c>
      <c r="B28">
        <v>50</v>
      </c>
      <c r="C28" t="str">
        <f>VLOOKUP(A28,Матрица!A:B,2,0)</f>
        <v>шт</v>
      </c>
    </row>
    <row r="29" spans="1:3" x14ac:dyDescent="0.25">
      <c r="A29" s="5" t="s">
        <v>33</v>
      </c>
      <c r="B29">
        <v>100</v>
      </c>
      <c r="C29" t="str">
        <f>VLOOKUP(A29,Матрица!A:B,2,0)</f>
        <v>шт</v>
      </c>
    </row>
    <row r="30" spans="1:3" x14ac:dyDescent="0.25">
      <c r="A30" s="5" t="s">
        <v>34</v>
      </c>
      <c r="B30">
        <v>25</v>
      </c>
      <c r="C30" t="str">
        <f>VLOOKUP(A30,Матрица!A:B,2,0)</f>
        <v>шт</v>
      </c>
    </row>
    <row r="31" spans="1:3" x14ac:dyDescent="0.25">
      <c r="A31" s="5" t="s">
        <v>35</v>
      </c>
      <c r="B31">
        <v>25</v>
      </c>
      <c r="C31" t="e">
        <f>VLOOKUP(A31,Матрица!A:B,2,0)</f>
        <v>#N/A</v>
      </c>
    </row>
    <row r="32" spans="1:3" x14ac:dyDescent="0.25">
      <c r="A32" s="5" t="s">
        <v>36</v>
      </c>
      <c r="B32">
        <v>100</v>
      </c>
      <c r="C32" t="str">
        <f>VLOOKUP(A32,Матрица!A:B,2,0)</f>
        <v>шт</v>
      </c>
    </row>
    <row r="33" spans="1:3" x14ac:dyDescent="0.25">
      <c r="A33" s="5" t="s">
        <v>37</v>
      </c>
      <c r="B33">
        <v>50</v>
      </c>
      <c r="C33" t="str">
        <f>VLOOKUP(A33,Матрица!A:B,2,0)</f>
        <v>шт</v>
      </c>
    </row>
    <row r="34" spans="1:3" x14ac:dyDescent="0.25">
      <c r="A34" s="5" t="s">
        <v>38</v>
      </c>
      <c r="B34">
        <v>50</v>
      </c>
      <c r="C34" t="str">
        <f>VLOOKUP(A34,Матрица!A:B,2,0)</f>
        <v>шт</v>
      </c>
    </row>
    <row r="35" spans="1:3" x14ac:dyDescent="0.25">
      <c r="A35" s="5" t="s">
        <v>39</v>
      </c>
      <c r="B35">
        <v>100</v>
      </c>
      <c r="C35" t="e">
        <f>VLOOKUP(A35,Матрица!A:B,2,0)</f>
        <v>#N/A</v>
      </c>
    </row>
    <row r="36" spans="1:3" x14ac:dyDescent="0.25">
      <c r="A36" s="5" t="s">
        <v>40</v>
      </c>
      <c r="B36">
        <v>50</v>
      </c>
      <c r="C36" t="e">
        <f>VLOOKUP(A36,Матрица!A:B,2,0)</f>
        <v>#N/A</v>
      </c>
    </row>
    <row r="37" spans="1:3" x14ac:dyDescent="0.25">
      <c r="A37" s="5" t="s">
        <v>41</v>
      </c>
      <c r="B37">
        <v>50</v>
      </c>
      <c r="C37" t="e">
        <f>VLOOKUP(A37,Матрица!A:B,2,0)</f>
        <v>#N/A</v>
      </c>
    </row>
    <row r="38" spans="1:3" ht="22.5" x14ac:dyDescent="0.25">
      <c r="A38" s="5" t="s">
        <v>42</v>
      </c>
      <c r="B38">
        <v>50</v>
      </c>
      <c r="C38" t="e">
        <f>VLOOKUP(A38,Матрица!A:B,2,0)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Матрица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2023-08-10T14:26:55Z</dcterms:modified>
</cp:coreProperties>
</file>