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67B8E70D-A33F-4AA7-8F05-8D5617FE01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29" i="2" l="1"/>
  <c r="W398" i="2"/>
  <c r="W400" i="2" s="1"/>
  <c r="W412" i="2"/>
  <c r="V418" i="2"/>
  <c r="W427" i="2"/>
  <c r="W429" i="2" s="1"/>
  <c r="V435" i="2"/>
  <c r="V441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<sst xmlns="http://schemas.openxmlformats.org/spreadsheetml/2006/main" count="2785" uniqueCount="725">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</sst>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254" zoomScaleNormal="100" zoomScaleSheetLayoutView="100" workbookViewId="0">
      <selection activeCell="W269" sqref="W2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3700</v>
      </c>
      <c r="V268" s="56">
        <f t="shared" ref="V268:V275" si="13">IFERROR(IF(U268="",0,CEILING((U268/$H268),1)*$H268),"")</f>
        <v>3705</v>
      </c>
      <c r="W268" s="42">
        <f>IFERROR(IF(V268=0,"",ROUNDUP(V268/H268,0)*0.02175),"")</f>
        <v>5.3722499999999993</v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246.66666666666666</v>
      </c>
      <c r="V276" s="44">
        <f>IFERROR(V268/H268,"0")+IFERROR(V269/H269,"0")+IFERROR(V270/H270,"0")+IFERROR(V271/H271,"0")+IFERROR(V272/H272,"0")+IFERROR(V273/H273,"0")+IFERROR(V274/H274,"0")+IFERROR(V275/H275,"0")</f>
        <v>247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5.3722499999999993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3700</v>
      </c>
      <c r="V277" s="44">
        <f>IFERROR(SUM(V268:V275),"0")</f>
        <v>3705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3700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3705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3818.4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3823.56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6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6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3968.4</v>
      </c>
      <c r="V445" s="44">
        <f>GrossWeightTotalR+PalletQtyTotalR*25</f>
        <v>3973.56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246.66666666666666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247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5.3722499999999993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3705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2023-08-17T08:17:02Z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