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30,08,23 ЗПФ\"/>
    </mc:Choice>
  </mc:AlternateContent>
  <xr:revisionPtr revIDLastSave="0" documentId="13_ncr:1_{8B9CE07D-60EB-4FDC-96C4-AEF3A7C946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Лист1!$A$1:$C$41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F41" i="1" l="1"/>
  <c r="G5" i="1" l="1"/>
  <c r="G25" i="1"/>
  <c r="G28" i="1"/>
  <c r="G34" i="1"/>
  <c r="G36" i="1"/>
  <c r="G37" i="1"/>
  <c r="G38" i="1"/>
  <c r="G39" i="1"/>
  <c r="G40" i="1"/>
  <c r="E3" i="1" l="1"/>
  <c r="G3" i="1" s="1"/>
  <c r="E4" i="1"/>
  <c r="G4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6" i="1"/>
  <c r="G26" i="1" s="1"/>
  <c r="E27" i="1"/>
  <c r="G27" i="1" s="1"/>
  <c r="E29" i="1"/>
  <c r="G29" i="1" s="1"/>
  <c r="E30" i="1"/>
  <c r="G30" i="1" s="1"/>
  <c r="E31" i="1"/>
  <c r="G31" i="1" s="1"/>
  <c r="E32" i="1"/>
  <c r="G32" i="1" s="1"/>
  <c r="E33" i="1"/>
  <c r="G33" i="1" s="1"/>
  <c r="E35" i="1"/>
  <c r="G35" i="1" s="1"/>
  <c r="E2" i="1"/>
  <c r="G2" i="1" s="1"/>
  <c r="G4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  <c r="D41" i="1" l="1"/>
</calcChain>
</file>

<file path=xl/sharedStrings.xml><?xml version="1.0" encoding="utf-8"?>
<sst xmlns="http://schemas.openxmlformats.org/spreadsheetml/2006/main" count="46" uniqueCount="46">
  <si>
    <t>Чебуреки сочные, ВЕС, куриные жарен. зам  ПОКОМ</t>
  </si>
  <si>
    <t>Пельмени С говядиной и свининой, ВЕС, ТМ Славница сфера пуговки  ПОКОМ</t>
  </si>
  <si>
    <t>Наггетсы хрустящие п/ф ВЕС ПОКОМ</t>
  </si>
  <si>
    <t>Мини-сосиски в тесте "Фрайпики" ВЕС,  ПОКОМ</t>
  </si>
  <si>
    <t>Чебуреки Мясные вес 2,7 кг Кулинарные изделия мясосодержащие рубленые в тесте жарен  ПОКОМ</t>
  </si>
  <si>
    <t>Пельмени Бульмени со сливочным маслом Горячая штучка 0,9 кг  ПОКОМ</t>
  </si>
  <si>
    <t>Пельмени Бульмени с говядиной и свининой Наваристые Горячая штучка ВЕС  ПОКОМ</t>
  </si>
  <si>
    <t>Пельмени Отборные из свинины и говядины 0,9 кг ТМ Стародворье ТС Медвежье ушко  ПОКОМ</t>
  </si>
  <si>
    <t>Пельмени Бульмени с говядиной и свининой Горячая шт. 0,9 кг  ПОКОМ</t>
  </si>
  <si>
    <t>Наггетсы с индейкой 0,25кг ТМ Вязанка ТС Няняггетсы Сливушки НД2 замор.  ПОКОМ</t>
  </si>
  <si>
    <t>Пельмени Бульмени с говядиной и свининой Горячая штучка 0,43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</si>
  <si>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</si>
  <si>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</si>
  <si>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Готовые чебупели с ветчиной и сыром Горячая штучка 0,3кг зам  ПОКОМ</t>
  </si>
  <si>
    <t>Пельмени Бульмени со сливочным маслом ТМ Горячая шт. 0,43 кг  ПОКОМ</t>
  </si>
  <si>
    <t>Готовые чебупели сочные с мясом ТМ Горячая штучка  0,3кг зам  ПОКОМ</t>
  </si>
  <si>
    <t>Хотстеры ТМ Горячая штучка ТС Хотстеры 0,25 кг зам  ПОКОМ</t>
  </si>
  <si>
    <t>Чебупай спелая вишня ТМ Горячая штучка ТС Чебупай 0,2 кг УВС. зам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</si>
  <si>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</si>
  <si>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</si>
  <si>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Чебупай сочное яблоко ТМ Горячая штучка ТС Чебупай 0,2 кг УВС.  зам  ПОКОМ</t>
  </si>
  <si>
    <t>Пельмени Отборные из свинины и говядины Медвежье ушко 0,43 Псевдозащип Стародворье</t>
  </si>
  <si>
    <t>Пельмени Отборные из говядины Медвежье ушко 0,43 Псевдозащип Стародворье</t>
  </si>
  <si>
    <t>Пельмени Отборные из говядины Медвежье ушко 0,9 Псевдозащип Стародворье</t>
  </si>
  <si>
    <t>Пельмени Сочные Сочные 0,43 Сфера Стародворье</t>
  </si>
  <si>
    <t>Пельмени Сочные Сочные 0,9 Сфера Стародворье</t>
  </si>
  <si>
    <t>Пельмени Мясорубские Стародворье ЗПФ 0,7 Равиоли Стародворье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</si>
  <si>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</si>
  <si>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</si>
  <si>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Пельмени Бигбули #МЕГАМАСЛИЩЕ со сливочным маслом Бигбули ГШ 0,43 сфера Горячая штучка</t>
  </si>
  <si>
    <t>Пельмени Бигбули #МЕГАМАСЛИЩЕ со сливочным маслом Бигбули ГШ ф/в 0,9 Горячая штучка</t>
  </si>
  <si>
    <t>Чебупели острые Базовый ассортимент Фикс.вес 0,3 Лоток Горячая штучка</t>
  </si>
  <si>
    <t>Круггетсы Сочные Круггетсы Фикс.вес 0,25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</si>
  <si>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</si>
  <si>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Наггетсы ГШ Фикс.вес 0,25 Лоток Горячая штучка</t>
  </si>
  <si>
    <t>Наггетсы с куриным филе (из печи) Наггетсы Фикс.вес 0,25 Лоток Вязанка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</si>
  <si>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</si>
  <si>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</si>
  <si>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Хрустящие крылышки. Изделия кулинарные кусковые в панировке куриные жареные первый сорт.</t>
  </si>
  <si>
    <t>номенклатура</t>
  </si>
  <si>
    <t>ед. изм.</t>
  </si>
  <si>
    <t>заказ</t>
  </si>
  <si>
    <t>ВЕС???</t>
  </si>
  <si>
    <t>крат. кор.</t>
  </si>
  <si>
    <t>заказ в кор.</t>
  </si>
  <si>
    <t>вес в кор.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</si>
</sst>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;[Red]\-0.0\ 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1" xfId="0" applyNumberFormat="1" applyBorder="1"/>
    <xf numFmtId="164" fontId="0" fillId="0" borderId="0" xfId="0" applyNumberFormat="1" applyBorder="1"/>
    <xf numFmtId="2" fontId="0" fillId="0" borderId="3" xfId="0" applyNumberFormat="1" applyBorder="1"/>
    <xf numFmtId="164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2" fontId="0" fillId="0" borderId="6" xfId="0" applyNumberFormat="1" applyBorder="1"/>
    <xf numFmtId="164" fontId="0" fillId="0" borderId="7" xfId="0" applyNumberFormat="1" applyBorder="1"/>
    <xf numFmtId="0" fontId="0" fillId="0" borderId="8" xfId="0" applyBorder="1"/>
    <xf numFmtId="0" fontId="0" fillId="0" borderId="0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2" fontId="0" fillId="3" borderId="1" xfId="0" applyNumberFormat="1" applyFill="1" applyBorder="1"/>
    <xf numFmtId="164" fontId="0" fillId="3" borderId="0" xfId="0" applyNumberFormat="1" applyFill="1" applyBorder="1"/>
    <xf numFmtId="0" fontId="0" fillId="4" borderId="0" xfId="0" applyFill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2" fontId="0" fillId="4" borderId="1" xfId="0" applyNumberFormat="1" applyFill="1" applyBorder="1"/>
    <xf numFmtId="164" fontId="0" fillId="4" borderId="0" xfId="0" applyNumberFormat="1" applyFill="1" applyBorder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24,08,23%20&#1047;&#1055;&#1060;/&#1051;&#1091;&#1075;&#1072;&#1085;&#1089;&#1082;/&#1051;&#1091;&#1075;&#1072;&#1085;&#1089;&#1082;%20&#1079;&#1087;&#1092;%20&#1080;&#1090;&#1086;&#1075;&#108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6,09,23%20&#1047;&#1055;&#1060;%20&#1092;&#1080;&#1083;&#1080;&#1072;&#1083;&#1099;/&#1076;&#1074;%2006,09,23%20&#1083;&#107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трица"/>
      <sheetName val="Лист1"/>
    </sheetNames>
    <sheetDataSet>
      <sheetData sheetId="0">
        <row r="1">
          <cell r="A1" t="str">
            <v>Номенклатура</v>
          </cell>
          <cell r="B1" t="str">
            <v>Ед. изм.</v>
          </cell>
          <cell r="C1" t="str">
            <v>крат</v>
          </cell>
          <cell r="D1" t="str">
            <v>заказ</v>
          </cell>
          <cell r="E1" t="str">
            <v>вес</v>
          </cell>
          <cell r="F1" t="str">
            <v>крат кор</v>
          </cell>
        </row>
        <row r="2">
          <cell r="A2" t="str">
            <v>Номенклатура</v>
          </cell>
          <cell r="B2" t="str">
            <v>Ед. изм.</v>
          </cell>
          <cell r="D2">
            <v>3908</v>
          </cell>
          <cell r="E2">
            <v>2647.25</v>
          </cell>
          <cell r="F2" t="str">
            <v>крат кор</v>
          </cell>
        </row>
        <row r="3">
          <cell r="A3" t="str">
            <v>Готовые бельмеши сочные с мясом ТМ Горячая штучка 0,3кг зам  ПОКОМ</v>
          </cell>
          <cell r="B3" t="str">
            <v>шт</v>
          </cell>
          <cell r="C3">
            <v>0.3</v>
          </cell>
          <cell r="D3">
            <v>0</v>
          </cell>
          <cell r="E3">
            <v>0</v>
          </cell>
          <cell r="F3">
            <v>12</v>
          </cell>
        </row>
        <row r="4">
          <cell r="A4" t="str">
            <v>Готовые чебупели острые с мясом Горячая штучка 0,3 кг зам  ПОКОМ</v>
          </cell>
          <cell r="B4" t="str">
            <v>шт</v>
          </cell>
          <cell r="C4">
            <v>0.3</v>
          </cell>
          <cell r="D4">
            <v>0</v>
          </cell>
          <cell r="E4">
            <v>0</v>
          </cell>
          <cell r="F4">
            <v>12</v>
          </cell>
        </row>
        <row r="5">
          <cell r="A5" t="str">
            <v>Готовые чебупели с ветчиной и сыром Горячая штучка 0,3кг зам  ПОКОМ</v>
          </cell>
          <cell r="B5" t="str">
            <v>шт</v>
          </cell>
          <cell r="C5">
            <v>0.3</v>
          </cell>
          <cell r="D5">
            <v>150</v>
          </cell>
          <cell r="E5">
            <v>45</v>
          </cell>
          <cell r="F5">
            <v>12</v>
          </cell>
        </row>
        <row r="6">
          <cell r="A6" t="str">
            <v>Готовые чебупели с мясом ТМ Горячая штучка Без свинины 0,3 кг  ПОКОМ</v>
          </cell>
          <cell r="B6" t="str">
            <v>шт</v>
          </cell>
          <cell r="C6">
            <v>0.3</v>
          </cell>
          <cell r="D6">
            <v>0</v>
          </cell>
          <cell r="E6">
            <v>0</v>
          </cell>
          <cell r="F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0.3</v>
          </cell>
          <cell r="D7">
            <v>150</v>
          </cell>
          <cell r="E7">
            <v>45</v>
          </cell>
          <cell r="F7">
            <v>12</v>
          </cell>
        </row>
        <row r="8">
          <cell r="A8" t="str">
            <v>Готовые чебуреки с мясом ТМ Горячая штучка 0,09 кг флоу-пак ПОКОМ</v>
          </cell>
          <cell r="B8" t="str">
            <v>шт</v>
          </cell>
          <cell r="C8">
            <v>0.09</v>
          </cell>
          <cell r="D8">
            <v>0</v>
          </cell>
          <cell r="E8">
            <v>0</v>
          </cell>
          <cell r="F8">
            <v>24</v>
          </cell>
        </row>
        <row r="9">
          <cell r="A9" t="str">
            <v>Готовые чебуреки со свининой и говядиной ТМ Горячая штучка ТС Базовый ассортимент 0,36 кг  ПОКОМ</v>
          </cell>
          <cell r="B9" t="str">
            <v>шт</v>
          </cell>
          <cell r="C9">
            <v>0.36</v>
          </cell>
          <cell r="D9">
            <v>0</v>
          </cell>
          <cell r="E9">
            <v>0</v>
          </cell>
          <cell r="F9">
            <v>10</v>
          </cell>
        </row>
        <row r="10">
          <cell r="A10" t="str">
            <v>Готовые чебуреки Сочный мегачебурек.Готовые жареные.ВЕС  ПОКОМ</v>
          </cell>
          <cell r="B10" t="str">
            <v>кг</v>
          </cell>
          <cell r="C10">
            <v>1</v>
          </cell>
          <cell r="D10">
            <v>50</v>
          </cell>
          <cell r="E10">
            <v>50</v>
          </cell>
          <cell r="F10">
            <v>2.2400000000000002</v>
          </cell>
        </row>
        <row r="11">
          <cell r="A11" t="str">
            <v>Жар-боллы с курочкой и сыром. Кулинарные изделия рубленые в тесте куриные жареные  ПОКОМ</v>
          </cell>
          <cell r="B11" t="str">
            <v>кг</v>
          </cell>
          <cell r="C11">
            <v>1</v>
          </cell>
          <cell r="D11">
            <v>0</v>
          </cell>
          <cell r="E11">
            <v>0</v>
          </cell>
          <cell r="F11">
            <v>3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  <cell r="C12">
            <v>1</v>
          </cell>
          <cell r="D12">
            <v>50</v>
          </cell>
          <cell r="E12">
            <v>50</v>
          </cell>
          <cell r="F12">
            <v>3.7</v>
          </cell>
        </row>
        <row r="13">
          <cell r="A13" t="str">
            <v>Жар-ладушки с яблоком и грушей. Изделия хлебобулочные жареные с начинкой зам  ПОКОМ</v>
          </cell>
          <cell r="B13" t="str">
            <v>кг</v>
          </cell>
          <cell r="C13">
            <v>1</v>
          </cell>
          <cell r="D13">
            <v>0</v>
          </cell>
          <cell r="E13">
            <v>0</v>
          </cell>
          <cell r="F13">
            <v>3.7</v>
          </cell>
        </row>
        <row r="14">
          <cell r="A14" t="str">
            <v>Жар-мени с картофелем и сочной грудинкой. ВЕС  ПОКОМ</v>
          </cell>
          <cell r="B14" t="str">
            <v>кг</v>
          </cell>
          <cell r="C14">
            <v>1</v>
          </cell>
          <cell r="D14">
            <v>0</v>
          </cell>
          <cell r="E14">
            <v>0</v>
          </cell>
          <cell r="F14">
            <v>3.5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0.25</v>
          </cell>
          <cell r="D15">
            <v>50</v>
          </cell>
          <cell r="E15">
            <v>12.5</v>
          </cell>
          <cell r="F15">
            <v>12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0.25</v>
          </cell>
          <cell r="D16">
            <v>25</v>
          </cell>
          <cell r="E16">
            <v>6.25</v>
          </cell>
          <cell r="F16">
            <v>12</v>
          </cell>
        </row>
        <row r="17">
          <cell r="A17" t="str">
            <v>Мини-сосиски в тесте "Фрайпики" 1,8кг ВЕС,  ПОКОМ</v>
          </cell>
          <cell r="B17" t="str">
            <v>кг</v>
          </cell>
          <cell r="C17">
            <v>1</v>
          </cell>
          <cell r="D17">
            <v>100</v>
          </cell>
          <cell r="E17">
            <v>100</v>
          </cell>
          <cell r="F17">
            <v>1.8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C18">
            <v>1</v>
          </cell>
          <cell r="D18">
            <v>200</v>
          </cell>
          <cell r="E18">
            <v>200</v>
          </cell>
          <cell r="F18">
            <v>3.7</v>
          </cell>
        </row>
        <row r="19">
          <cell r="A19" t="str">
            <v>Наггетсы из печи 0,25кг ТМ Вязанка ТС Няняггетсы Сливушки замор.  ПОКОМ</v>
          </cell>
          <cell r="B19" t="str">
            <v>шт</v>
          </cell>
          <cell r="C19">
            <v>0.25</v>
          </cell>
          <cell r="D19">
            <v>0</v>
          </cell>
          <cell r="E19">
            <v>0</v>
          </cell>
          <cell r="F19">
            <v>12</v>
          </cell>
        </row>
        <row r="20">
          <cell r="A20" t="str">
            <v>Наггетсы Нагетосы Сочная курочка в хруст панир со сметаной и зеленью ТМ Горячая штучка 0,25 ПОКОМ</v>
          </cell>
          <cell r="B20" t="str">
            <v>шт</v>
          </cell>
          <cell r="C20">
            <v>0.25</v>
          </cell>
          <cell r="D20">
            <v>0</v>
          </cell>
          <cell r="E20">
            <v>0</v>
          </cell>
          <cell r="F20">
            <v>6</v>
          </cell>
        </row>
        <row r="21">
          <cell r="A21" t="str">
            <v>Наггетсы Нагетосы Сочная курочка со сладкой паприкой ТМ Горячая штучка ф/в 0,25 кг  ПОКОМ</v>
          </cell>
          <cell r="B21" t="str">
            <v>шт</v>
          </cell>
          <cell r="C21">
            <v>0.25</v>
          </cell>
          <cell r="D21">
            <v>0</v>
          </cell>
          <cell r="E21">
            <v>0</v>
          </cell>
          <cell r="F21">
            <v>6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0.25</v>
          </cell>
          <cell r="D22">
            <v>0</v>
          </cell>
          <cell r="E22">
            <v>0</v>
          </cell>
          <cell r="F22">
            <v>6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0.25</v>
          </cell>
          <cell r="D23">
            <v>150</v>
          </cell>
          <cell r="E23">
            <v>37.5</v>
          </cell>
          <cell r="F23">
            <v>12</v>
          </cell>
        </row>
        <row r="24">
          <cell r="A24" t="str">
            <v>Наггетсы хрустящие п/ф ВЕС ПОКОМ</v>
          </cell>
          <cell r="B24" t="str">
            <v>кг</v>
          </cell>
          <cell r="C24">
            <v>1</v>
          </cell>
          <cell r="D24">
            <v>180</v>
          </cell>
          <cell r="E24">
            <v>180</v>
          </cell>
          <cell r="F24">
            <v>6</v>
          </cell>
        </row>
        <row r="25">
          <cell r="A25" t="str">
            <v>Нагетосы Сочная курочка в хрустящей панировке Наггетсы ГШ Фикс.вес 0,25 Лоток Горячая штучка</v>
          </cell>
          <cell r="B25" t="str">
            <v>шт</v>
          </cell>
          <cell r="C25">
            <v>0.25</v>
          </cell>
          <cell r="D25">
            <v>100</v>
          </cell>
          <cell r="E25">
            <v>25</v>
          </cell>
          <cell r="F25">
            <v>6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C26">
            <v>0.25</v>
          </cell>
          <cell r="D26">
            <v>0</v>
          </cell>
          <cell r="E26">
            <v>0</v>
          </cell>
          <cell r="F26">
            <v>12</v>
          </cell>
        </row>
        <row r="27">
          <cell r="A27" t="str">
            <v>Пельмени Grandmeni с говядиной в сливочном соусе ТМ Горячая штучка флоупак сфера 0,75 кг.  ПОКОМ</v>
          </cell>
          <cell r="B27" t="str">
            <v>шт</v>
          </cell>
          <cell r="C27">
            <v>0.75</v>
          </cell>
          <cell r="D27">
            <v>0</v>
          </cell>
          <cell r="E27">
            <v>0</v>
          </cell>
          <cell r="F27">
            <v>8</v>
          </cell>
        </row>
        <row r="28">
          <cell r="A28" t="str">
            <v>Пельмени Grandmeni с говядиной ТМ Горячая штучка флоупак сфера 0,75 кг. ПОКОМ</v>
          </cell>
          <cell r="B28" t="str">
            <v>шт</v>
          </cell>
          <cell r="C28">
            <v>0.75</v>
          </cell>
          <cell r="D28">
            <v>0</v>
          </cell>
          <cell r="E28">
            <v>0</v>
          </cell>
          <cell r="F28">
            <v>8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0.75</v>
          </cell>
          <cell r="D29">
            <v>0</v>
          </cell>
          <cell r="E29">
            <v>0</v>
          </cell>
          <cell r="F29">
            <v>8</v>
          </cell>
        </row>
        <row r="30">
          <cell r="A30" t="str">
            <v>Пельмени Бигбули #МЕГАВКУСИЩЕ с сочной грудинкой ТМ Горячая шту БУЛЬМЕНИ ТС Бигбули  сфера 0,9 ПОКОМ</v>
          </cell>
          <cell r="B30" t="str">
            <v>шт</v>
          </cell>
          <cell r="C30">
            <v>0.9</v>
          </cell>
          <cell r="D30">
            <v>0</v>
          </cell>
          <cell r="E30">
            <v>0</v>
          </cell>
          <cell r="F30">
            <v>8</v>
          </cell>
        </row>
        <row r="31">
          <cell r="A31" t="str">
            <v>Пельмени Бигбули #МЕГАВКУСИЩЕ с сочной грудинкой ТМ Горячая штучка ТС Бигбули  сфера 0,43  ПОКОМ</v>
          </cell>
          <cell r="B31" t="str">
            <v>шт</v>
          </cell>
          <cell r="C31">
            <v>0.43</v>
          </cell>
          <cell r="D31">
            <v>0</v>
          </cell>
          <cell r="E31">
            <v>0</v>
          </cell>
          <cell r="F31">
            <v>16</v>
          </cell>
        </row>
        <row r="32">
          <cell r="A32" t="str">
            <v>Пельмени Бигбули #МЕГАМАСЛИЩЕ со сливочным маслом Бигбули ГШ 0,43 сфера Горячая штучка</v>
          </cell>
          <cell r="B32" t="str">
            <v>шт</v>
          </cell>
          <cell r="C32">
            <v>0.43</v>
          </cell>
          <cell r="D32">
            <v>50</v>
          </cell>
          <cell r="E32">
            <v>21.5</v>
          </cell>
          <cell r="F32">
            <v>16</v>
          </cell>
        </row>
        <row r="33">
          <cell r="A33" t="str">
            <v>Пельмени Бигбули #МЕГАМАСЛИЩЕ со сливочным маслом Бигбули ГШ ф/в 0,9 Горячая штучка</v>
          </cell>
          <cell r="B33" t="str">
            <v>шт</v>
          </cell>
          <cell r="C33">
            <v>0.9</v>
          </cell>
          <cell r="D33">
            <v>100</v>
          </cell>
          <cell r="E33">
            <v>90</v>
          </cell>
          <cell r="F33">
            <v>8</v>
          </cell>
        </row>
        <row r="34">
          <cell r="A34" t="str">
            <v>Пельмени Бигбули с мясом, Горячая штучка 0,9кг  ПОКОМ</v>
          </cell>
          <cell r="B34" t="str">
            <v>шт</v>
          </cell>
          <cell r="C34">
            <v>0.9</v>
          </cell>
          <cell r="D34">
            <v>0</v>
          </cell>
          <cell r="E34">
            <v>0</v>
          </cell>
          <cell r="F34">
            <v>8</v>
          </cell>
        </row>
        <row r="35">
          <cell r="A35" t="str">
            <v>Пельмени Бугбули со сливочным маслом ТМ Горячая штучка БУЛЬМЕНИ 0,43 кг  ПОКОМ</v>
          </cell>
          <cell r="B35" t="str">
            <v>шт</v>
          </cell>
          <cell r="C35">
            <v>0.43</v>
          </cell>
          <cell r="D35">
            <v>0</v>
          </cell>
          <cell r="E35">
            <v>0</v>
          </cell>
          <cell r="F35">
            <v>16</v>
          </cell>
        </row>
        <row r="36">
          <cell r="A36" t="str">
            <v>Пельмени Бульмени с говядиной и свининой Бигбули 0,43 Сфера Горячая штучка</v>
          </cell>
          <cell r="B36" t="str">
            <v>шт</v>
          </cell>
          <cell r="C36">
            <v>0.43</v>
          </cell>
          <cell r="D36">
            <v>50</v>
          </cell>
          <cell r="E36">
            <v>21.5</v>
          </cell>
          <cell r="F36">
            <v>16</v>
          </cell>
        </row>
        <row r="37">
          <cell r="A37" t="str">
            <v>Пельмени Бульмени с говядиной и свининой Бигбули 0,9 Сфера Горячая штучка</v>
          </cell>
          <cell r="B37" t="str">
            <v>шт</v>
          </cell>
          <cell r="C37">
            <v>0.9</v>
          </cell>
          <cell r="D37">
            <v>100</v>
          </cell>
          <cell r="E37">
            <v>90</v>
          </cell>
          <cell r="F37">
            <v>8</v>
          </cell>
        </row>
        <row r="38">
          <cell r="A38" t="str">
            <v>Пельмени Бульмени с говядиной и свининой Горячая шт. 0,9 кг  ПОКОМ</v>
          </cell>
          <cell r="B38" t="str">
            <v>шт</v>
          </cell>
          <cell r="C38">
            <v>0.9</v>
          </cell>
          <cell r="D38">
            <v>180</v>
          </cell>
          <cell r="E38">
            <v>162</v>
          </cell>
          <cell r="F38">
            <v>8</v>
          </cell>
        </row>
        <row r="39">
          <cell r="A39" t="str">
            <v>Пельмени Бульмени с говядиной и свининой Горячая штучка 0,43  ПОКОМ</v>
          </cell>
          <cell r="B39" t="str">
            <v>шт</v>
          </cell>
          <cell r="C39">
            <v>0.43</v>
          </cell>
          <cell r="D39">
            <v>50</v>
          </cell>
          <cell r="E39">
            <v>21.5</v>
          </cell>
          <cell r="F39">
            <v>16</v>
          </cell>
        </row>
        <row r="40">
          <cell r="A40" t="str">
            <v>Пельмени Бульмени с говядиной и свининой Наваристые Горячая штучка ВЕС  ПОКОМ</v>
          </cell>
          <cell r="B40" t="str">
            <v>кг</v>
          </cell>
          <cell r="C40">
            <v>1</v>
          </cell>
          <cell r="D40">
            <v>180</v>
          </cell>
          <cell r="E40">
            <v>180</v>
          </cell>
          <cell r="F40">
            <v>5</v>
          </cell>
        </row>
        <row r="41">
          <cell r="A41" t="str">
            <v>Пельмени Бульмени со сливочным маслом Горячая штучка 0,9 кг  ПОКОМ</v>
          </cell>
          <cell r="B41" t="str">
            <v>шт</v>
          </cell>
          <cell r="C41">
            <v>0.9</v>
          </cell>
          <cell r="D41">
            <v>180</v>
          </cell>
          <cell r="E41">
            <v>162</v>
          </cell>
          <cell r="F41">
            <v>8</v>
          </cell>
        </row>
        <row r="42">
          <cell r="A42" t="str">
            <v>Пельмени Бульмени со сливочным маслом ТМ Горячая шт. 0,43 кг  ПОКОМ</v>
          </cell>
          <cell r="B42" t="str">
            <v>шт</v>
          </cell>
          <cell r="C42">
            <v>0.43</v>
          </cell>
          <cell r="D42">
            <v>50</v>
          </cell>
          <cell r="E42">
            <v>21.5</v>
          </cell>
          <cell r="F42">
            <v>16</v>
          </cell>
        </row>
        <row r="43">
          <cell r="A43" t="str">
            <v>Пельмени Отборные из говядины Медвежье ушко 0,43 Псевдозащип Стародворье</v>
          </cell>
          <cell r="B43" t="str">
            <v>шт</v>
          </cell>
          <cell r="C43">
            <v>0.43</v>
          </cell>
          <cell r="D43">
            <v>50</v>
          </cell>
          <cell r="E43">
            <v>21.5</v>
          </cell>
          <cell r="F43">
            <v>16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0.9</v>
          </cell>
          <cell r="D44">
            <v>180</v>
          </cell>
          <cell r="E44">
            <v>162</v>
          </cell>
          <cell r="F44">
            <v>8</v>
          </cell>
        </row>
        <row r="45">
          <cell r="A45" t="str">
            <v>Пельмени Отборные из свинины и говядины Медвежье ушко 0,43 Псевдозащип Стародворье</v>
          </cell>
          <cell r="B45" t="str">
            <v>шт</v>
          </cell>
          <cell r="C45">
            <v>0.43</v>
          </cell>
          <cell r="D45">
            <v>50</v>
          </cell>
          <cell r="E45">
            <v>21.5</v>
          </cell>
          <cell r="F45">
            <v>16</v>
          </cell>
        </row>
        <row r="46">
          <cell r="A46" t="str">
            <v>Пельмени С говядиной и свининой, ВЕС, ТМ Славница сфера пуговки  ПОКОМ</v>
          </cell>
          <cell r="B46" t="str">
            <v>кг</v>
          </cell>
          <cell r="C46">
            <v>1</v>
          </cell>
          <cell r="D46">
            <v>200</v>
          </cell>
          <cell r="E46">
            <v>200</v>
          </cell>
          <cell r="F46">
            <v>5</v>
          </cell>
        </row>
        <row r="47">
          <cell r="A47" t="str">
            <v>Пельмени Сочные Сочные 0,43 Сфера Стародворье</v>
          </cell>
          <cell r="B47" t="str">
            <v>шт</v>
          </cell>
          <cell r="C47">
            <v>0.43</v>
          </cell>
          <cell r="D47">
            <v>50</v>
          </cell>
          <cell r="E47">
            <v>21.5</v>
          </cell>
          <cell r="F47">
            <v>16</v>
          </cell>
        </row>
        <row r="48">
          <cell r="A48" t="str">
            <v>Пельмени Сочные Сочные 0,9 Сфера Стародворье</v>
          </cell>
          <cell r="B48" t="str">
            <v>шт</v>
          </cell>
          <cell r="C48">
            <v>0.9</v>
          </cell>
          <cell r="D48">
            <v>100</v>
          </cell>
          <cell r="E48">
            <v>90</v>
          </cell>
          <cell r="F48">
            <v>8</v>
          </cell>
        </row>
        <row r="49">
          <cell r="A49" t="str">
            <v>Снеки  ЖАР-мени ВЕС. рубленые в тесте замор.  ПОКОМ</v>
          </cell>
          <cell r="B49" t="str">
            <v>кг</v>
          </cell>
          <cell r="C49">
            <v>1</v>
          </cell>
          <cell r="D49">
            <v>0</v>
          </cell>
          <cell r="E49">
            <v>0</v>
          </cell>
          <cell r="F49">
            <v>5.5</v>
          </cell>
        </row>
        <row r="50">
          <cell r="A50" t="str">
            <v>Фрай-пицца с ветчиной и грибами 3,0 кг. ВЕС.  ПОКОМ</v>
          </cell>
          <cell r="B50" t="str">
            <v>кг</v>
          </cell>
          <cell r="C50">
            <v>1</v>
          </cell>
          <cell r="D50">
            <v>0</v>
          </cell>
          <cell r="E50">
            <v>0</v>
          </cell>
          <cell r="F50">
            <v>3</v>
          </cell>
        </row>
        <row r="51">
          <cell r="A51" t="str">
            <v>Хотстеры ТМ Горячая штучка ТС Хотстеры 0,25 кг зам  ПОКОМ</v>
          </cell>
          <cell r="B51" t="str">
            <v>шт</v>
          </cell>
          <cell r="C51">
            <v>0.25</v>
          </cell>
          <cell r="D51">
            <v>150</v>
          </cell>
          <cell r="E51">
            <v>37.5</v>
          </cell>
          <cell r="F51">
            <v>12</v>
          </cell>
        </row>
        <row r="52">
          <cell r="A52" t="str">
            <v>Хрустящие крылышки острые к пиву ТМ Горячая штучка 0,3кг зам  ПОКОМ</v>
          </cell>
          <cell r="B52" t="str">
            <v>шт</v>
          </cell>
          <cell r="C52">
            <v>0.3</v>
          </cell>
          <cell r="D52">
            <v>0</v>
          </cell>
          <cell r="E52">
            <v>0</v>
          </cell>
          <cell r="F52">
            <v>12</v>
          </cell>
        </row>
        <row r="53">
          <cell r="A53" t="str">
            <v>Хрустящие крылышки ТМ Горячая штучка 0,3 кг зам  ПОКОМ</v>
          </cell>
          <cell r="B53" t="str">
            <v>шт</v>
          </cell>
          <cell r="C53">
            <v>0.3</v>
          </cell>
          <cell r="D53">
            <v>0</v>
          </cell>
          <cell r="E53">
            <v>0</v>
          </cell>
          <cell r="F53">
            <v>12</v>
          </cell>
        </row>
        <row r="54">
          <cell r="A54" t="str">
            <v>Хрустящие крылышки. В панировке куриные жареные.ВЕС  ПОКОМ</v>
          </cell>
          <cell r="B54" t="str">
            <v>кг</v>
          </cell>
          <cell r="C54">
            <v>1</v>
          </cell>
          <cell r="D54">
            <v>50</v>
          </cell>
          <cell r="E54">
            <v>50</v>
          </cell>
          <cell r="F54">
            <v>1.8</v>
          </cell>
        </row>
        <row r="55">
          <cell r="A55" t="str">
            <v>Чебупай сочное яблоко ТМ Горячая штучка ТС Чебупай 0,2 кг УВС.  зам  ПОКОМ</v>
          </cell>
          <cell r="B55" t="str">
            <v>шт</v>
          </cell>
          <cell r="C55">
            <v>0.2</v>
          </cell>
          <cell r="D55">
            <v>50</v>
          </cell>
          <cell r="E55">
            <v>10</v>
          </cell>
          <cell r="F55">
            <v>6</v>
          </cell>
        </row>
        <row r="56">
          <cell r="A56" t="str">
            <v>Чебупай спелая вишня ТМ Горячая штучка ТС Чебупай 0,2 кг УВС. зам  ПОКОМ</v>
          </cell>
          <cell r="B56" t="str">
            <v>шт</v>
          </cell>
          <cell r="C56">
            <v>0.2</v>
          </cell>
          <cell r="D56">
            <v>50</v>
          </cell>
          <cell r="E56">
            <v>10</v>
          </cell>
          <cell r="F56">
            <v>6</v>
          </cell>
        </row>
        <row r="57">
          <cell r="A57" t="str">
            <v>Чебупели острые Базовый ассортимент Фикс.вес 0,3 Лоток Горячая штучка</v>
          </cell>
          <cell r="B57" t="str">
            <v>шт</v>
          </cell>
          <cell r="C57">
            <v>0.3</v>
          </cell>
          <cell r="D57">
            <v>25</v>
          </cell>
          <cell r="E57">
            <v>7.5</v>
          </cell>
          <cell r="F57">
            <v>12</v>
          </cell>
        </row>
        <row r="58">
          <cell r="A58" t="str">
            <v>Чебупицца курочка по-итальянски Горячая штучка 0,25 кг зам  ПОКОМ</v>
          </cell>
          <cell r="B58" t="str">
            <v>шт</v>
          </cell>
          <cell r="C58">
            <v>0.25</v>
          </cell>
          <cell r="D58">
            <v>150</v>
          </cell>
          <cell r="E58">
            <v>37.5</v>
          </cell>
          <cell r="F58">
            <v>12</v>
          </cell>
        </row>
        <row r="59">
          <cell r="A59" t="str">
            <v>Чебупицца Пепперони ТМ Горячая штучка ТС Чебупицца 0.25кг зам  ПОКОМ</v>
          </cell>
          <cell r="B59" t="str">
            <v>шт</v>
          </cell>
          <cell r="C59">
            <v>0.25</v>
          </cell>
          <cell r="D59">
            <v>150</v>
          </cell>
          <cell r="E59">
            <v>37.5</v>
          </cell>
          <cell r="F59">
            <v>12</v>
          </cell>
        </row>
        <row r="60">
          <cell r="A60" t="str">
            <v>Чебуреки Мясные вес 2,7 кг Кулинарные изделия мясосодержащие рубленые в тесте жарен  ПОКОМ</v>
          </cell>
          <cell r="B60" t="str">
            <v>кг</v>
          </cell>
          <cell r="C60">
            <v>1</v>
          </cell>
          <cell r="D60">
            <v>108</v>
          </cell>
          <cell r="E60">
            <v>108</v>
          </cell>
          <cell r="F60">
            <v>2.7</v>
          </cell>
        </row>
        <row r="61">
          <cell r="A61" t="str">
            <v>Чебуреки с мясом Базовый ассортимент Штучка 0,09 Пленка Горячая штучка</v>
          </cell>
          <cell r="B61" t="str">
            <v>шт</v>
          </cell>
          <cell r="C61">
            <v>0.09</v>
          </cell>
          <cell r="D61">
            <v>50</v>
          </cell>
          <cell r="E61">
            <v>4.5</v>
          </cell>
          <cell r="F61">
            <v>24</v>
          </cell>
        </row>
        <row r="62">
          <cell r="A62" t="str">
            <v>Чебуреки сочные, ВЕС, куриные жарен. зам  ПОКОМ</v>
          </cell>
          <cell r="B62" t="str">
            <v>кг</v>
          </cell>
          <cell r="C62">
            <v>1</v>
          </cell>
          <cell r="D62">
            <v>300</v>
          </cell>
          <cell r="E62">
            <v>300</v>
          </cell>
          <cell r="F62">
            <v>5</v>
          </cell>
        </row>
        <row r="63">
          <cell r="A63" t="str">
            <v>Чебуречище Базовый ассортимент Штучка 0,14 Пленка Горячая штучка</v>
          </cell>
          <cell r="B63" t="str">
            <v>шт</v>
          </cell>
          <cell r="C63">
            <v>0.14000000000000001</v>
          </cell>
          <cell r="D63">
            <v>50</v>
          </cell>
          <cell r="E63">
            <v>7.0000000000000009</v>
          </cell>
          <cell r="F63">
            <v>22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30.08.2023 - 06.09.2023</v>
          </cell>
        </row>
        <row r="3">
          <cell r="A3" t="str">
            <v>Номенклатура</v>
          </cell>
          <cell r="B3" t="str">
            <v>Ед. изм.</v>
          </cell>
        </row>
        <row r="4">
          <cell r="A4" t="str">
            <v>Номенклатура</v>
          </cell>
          <cell r="B4" t="str">
            <v>Ед. изм.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</row>
        <row r="11">
          <cell r="A11" t="str">
            <v>Готовые чебуреки Сочный мегачебурек.Готовые жареные.ВЕС  ПОКОМ</v>
          </cell>
          <cell r="B11" t="str">
            <v>кг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</row>
        <row r="19">
          <cell r="A19" t="str">
            <v>Наггетсы хрустящие п/ф ВЕС ПОКОМ</v>
          </cell>
          <cell r="B19" t="str">
            <v>кг</v>
          </cell>
        </row>
        <row r="20">
          <cell r="A20" t="str">
            <v>Пельмени Бигбули с мясом, Горячая штучка 0,9кг  ПОКОМ</v>
          </cell>
          <cell r="B20" t="str">
            <v>шт</v>
          </cell>
        </row>
        <row r="21">
          <cell r="A21" t="str">
            <v>Пельмени Бугбули со сливочным маслом ТМ Горячая штучка БУЛЬМЕНИ 0,43 кг  ПОКОМ</v>
          </cell>
          <cell r="B21" t="str">
            <v>шт</v>
          </cell>
        </row>
        <row r="22">
          <cell r="A22" t="str">
            <v>Пельмени Бульмени с говядиной и свининой Горячая шт. 0,9 кг  ПОКОМ</v>
          </cell>
          <cell r="B22" t="str">
            <v>шт</v>
          </cell>
        </row>
        <row r="23">
          <cell r="A23" t="str">
            <v>Пельмени Бульмени с говядиной и свининой Горячая штучка 0,43  ПОКОМ</v>
          </cell>
          <cell r="B23" t="str">
            <v>шт</v>
          </cell>
        </row>
        <row r="24">
          <cell r="A24" t="str">
            <v>Пельмени Бульмени с говядиной и свининой Наваристые Горячая штучка ВЕС  ПОКОМ</v>
          </cell>
          <cell r="B24" t="str">
            <v>кг</v>
          </cell>
        </row>
        <row r="25">
          <cell r="A25" t="str">
            <v>Пельмени Бульмени со сливочным маслом Горячая штучка 0,9 кг  ПОКОМ</v>
          </cell>
          <cell r="B25" t="str">
            <v>шт</v>
          </cell>
        </row>
        <row r="26">
          <cell r="A26" t="str">
            <v>Пельмени Бульмени со сливочным маслом ТМ Горячая шт. 0,43 кг  ПОКОМ</v>
          </cell>
          <cell r="B26" t="str">
            <v>шт</v>
          </cell>
        </row>
        <row r="27">
          <cell r="A27" t="str">
            <v>Пельмени Мясорубские ТМ Стародворье фоу-пак равиоли 0,7 кг.  Поком</v>
          </cell>
          <cell r="B27" t="str">
            <v>шт</v>
          </cell>
        </row>
        <row r="28">
          <cell r="A28" t="str">
            <v>Пельмени отборные  с говядиной и свининой 0,43кг  Поком</v>
          </cell>
          <cell r="B28" t="str">
            <v>шт</v>
          </cell>
        </row>
        <row r="29">
          <cell r="A29" t="str">
            <v>Пельмени Отборные из свинины и говядины 0,9 кг ТМ Стародворье ТС Медвежье ушко  ПОКОМ</v>
          </cell>
          <cell r="B29" t="str">
            <v>шт</v>
          </cell>
        </row>
        <row r="30">
          <cell r="A30" t="str">
            <v>Пельмени отборные с говядиной 0,43кг Поком</v>
          </cell>
          <cell r="B30" t="str">
            <v>шт</v>
          </cell>
        </row>
        <row r="31">
          <cell r="A31" t="str">
            <v>Пельмени С говядиной и свининой, ВЕС, ТМ Славница сфера пуговки  ПОКОМ</v>
          </cell>
          <cell r="B31" t="str">
            <v>кг</v>
          </cell>
        </row>
        <row r="32">
          <cell r="A32" t="str">
            <v>Пельмени Сочные стародв. сфера 0,43кг  Поком</v>
          </cell>
          <cell r="B32" t="str">
            <v>шт</v>
          </cell>
        </row>
        <row r="33">
          <cell r="A33" t="str">
            <v>Пельмени Сочные сфера 0,9 кг ТМ Стародворье ПОКОМ</v>
          </cell>
          <cell r="B33" t="str">
            <v>шт</v>
          </cell>
        </row>
        <row r="34">
          <cell r="A34" t="str">
            <v>Пельменини Бигбули со слив.маслом 0,9 кг   Поком</v>
          </cell>
          <cell r="B34" t="str">
            <v>шт</v>
          </cell>
        </row>
        <row r="35">
          <cell r="A35" t="str">
            <v>Хотстеры ТМ Горячая штучка ТС Хотстеры 0,25 кг зам  ПОКОМ</v>
          </cell>
          <cell r="B35" t="str">
            <v>шт</v>
          </cell>
        </row>
        <row r="36">
          <cell r="A36" t="str">
            <v>Хрустящие крылышки. В панировке куриные жареные.ВЕС  ПОКОМ</v>
          </cell>
          <cell r="B36" t="str">
            <v>кг</v>
          </cell>
        </row>
        <row r="37">
          <cell r="A37" t="str">
            <v>Чебупай сочное яблоко ТМ Горячая штучка ТС Чебупай 0,2 кг УВС.  зам  ПОКОМ</v>
          </cell>
          <cell r="B37" t="str">
            <v>шт</v>
          </cell>
        </row>
        <row r="38">
          <cell r="A38" t="str">
            <v>Чебупай спелая вишня ТМ Горячая штучка ТС Чебупай 0,2 кг УВС. зам  ПОКОМ</v>
          </cell>
          <cell r="B38" t="str">
            <v>шт</v>
          </cell>
        </row>
        <row r="39">
          <cell r="A39" t="str">
            <v>Чебупицца курочка по-итальянски Горячая штучка 0,25 кг зам  ПОКОМ</v>
          </cell>
          <cell r="B39" t="str">
            <v>шт</v>
          </cell>
        </row>
        <row r="40">
          <cell r="A40" t="str">
            <v>Чебупицца Пепперони ТМ Горячая штучка ТС Чебупицца 0.25кг зам  ПОКОМ</v>
          </cell>
          <cell r="B40" t="str">
            <v>шт</v>
          </cell>
        </row>
        <row r="41">
          <cell r="A41" t="str">
            <v>Чебуреки Мясные вес 2,7 кг Кулинарные изделия мясосодержащие рубленые в тесте жарен  ПОКОМ</v>
          </cell>
          <cell r="B41" t="str">
            <v>кг</v>
          </cell>
        </row>
        <row r="42">
          <cell r="A42" t="str">
            <v>Чебуреки сочные, ВЕС, куриные жарен. зам  ПОКОМ</v>
          </cell>
          <cell r="B42" t="str">
            <v>кг</v>
          </cell>
        </row>
        <row r="43">
          <cell r="A43" t="str">
            <v>Чебуречище горячая штучка 0,14кг Поком</v>
          </cell>
          <cell r="B43" t="str">
            <v>шт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13" workbookViewId="0">
      <selection activeCell="L32" sqref="L32"/>
    </sheetView>
  </sheetViews>
  <sheetFormatPr defaultRowHeight="15" x14ac:dyDescent="0.25"/>
  <cols>
    <col min="1" max="1" width="103.85546875" bestFit="1" customWidth="1"/>
    <col min="2" max="2" width="6.28515625" customWidth="1"/>
    <col min="5" max="5" width="9.140625" style="1"/>
    <col min="6" max="6" width="9.140625" style="2"/>
  </cols>
  <sheetData>
    <row r="1" spans="1:8" ht="15.75" thickBot="1" x14ac:dyDescent="0.3">
      <c r="A1" s="13" t="s">
        <v>39</v>
      </c>
      <c r="B1" s="13" t="s">
        <v>40</v>
      </c>
      <c r="C1" s="14" t="s">
        <v>41</v>
      </c>
      <c r="D1" s="15" t="s">
        <v>42</v>
      </c>
      <c r="E1" s="16" t="s">
        <v>43</v>
      </c>
      <c r="F1" s="17" t="s">
        <v>44</v>
      </c>
      <c r="G1" s="18" t="s">
        <v>45</v>
      </c>
    </row>
    <row r="2" spans="1:8" x14ac:dyDescent="0.25">
      <c r="A2" t="s">
        <v>0</v>
      </c>
      <c r="B2" s="3">
        <v>1</v>
      </c>
      <c r="C2" s="4">
        <v>300</v>
      </c>
      <c r="D2" s="5">
        <f>C2*B2</f>
        <v>300</v>
      </c>
      <c r="E2" s="9">
        <f>VLOOKUP(A2,[1]Матрица!$A:$F,6,0)</f>
        <v>5</v>
      </c>
      <c r="F2" s="10">
        <v>60</v>
      </c>
      <c r="G2" s="5">
        <f>F2*E2*B2</f>
        <v>300</v>
      </c>
      <c r="H2" t="str">
        <f>VLOOKUP(A2,[2]TDSheet!$A:$B,2,0)</f>
        <v>кг</v>
      </c>
    </row>
    <row r="3" spans="1:8" x14ac:dyDescent="0.25">
      <c r="A3" t="s">
        <v>1</v>
      </c>
      <c r="B3" s="3">
        <v>1</v>
      </c>
      <c r="C3" s="4">
        <v>100</v>
      </c>
      <c r="D3" s="5">
        <f t="shared" ref="D3:D40" si="0">C3*B3</f>
        <v>100</v>
      </c>
      <c r="E3" s="9">
        <f>VLOOKUP(A3,[1]Матрица!$A:$F,6,0)</f>
        <v>5</v>
      </c>
      <c r="F3" s="10">
        <v>20</v>
      </c>
      <c r="G3" s="5">
        <f t="shared" ref="G3:G40" si="1">F3*E3*B3</f>
        <v>100</v>
      </c>
      <c r="H3" t="str">
        <f>VLOOKUP(A3,[2]TDSheet!$A:$B,2,0)</f>
        <v>кг</v>
      </c>
    </row>
    <row r="4" spans="1:8" x14ac:dyDescent="0.25">
      <c r="A4" t="s">
        <v>2</v>
      </c>
      <c r="B4" s="3">
        <v>1</v>
      </c>
      <c r="C4" s="4">
        <v>300</v>
      </c>
      <c r="D4" s="5">
        <f t="shared" si="0"/>
        <v>300</v>
      </c>
      <c r="E4" s="9">
        <f>VLOOKUP(A4,[1]Матрица!$A:$F,6,0)</f>
        <v>6</v>
      </c>
      <c r="F4" s="10">
        <v>50</v>
      </c>
      <c r="G4" s="5">
        <f t="shared" si="1"/>
        <v>300</v>
      </c>
      <c r="H4" t="str">
        <f>VLOOKUP(A4,[2]TDSheet!$A:$B,2,0)</f>
        <v>кг</v>
      </c>
    </row>
    <row r="5" spans="1:8" x14ac:dyDescent="0.25">
      <c r="A5" t="s">
        <v>3</v>
      </c>
      <c r="B5" s="3">
        <v>1</v>
      </c>
      <c r="C5" s="4">
        <v>300</v>
      </c>
      <c r="D5" s="5">
        <f t="shared" si="0"/>
        <v>300</v>
      </c>
      <c r="E5" s="9">
        <v>3.7</v>
      </c>
      <c r="F5" s="10">
        <v>81</v>
      </c>
      <c r="G5" s="5">
        <f t="shared" si="1"/>
        <v>299.7</v>
      </c>
      <c r="H5" s="32" t="e">
        <f>VLOOKUP(A5,[2]TDSheet!$A:$B,2,0)</f>
        <v>#N/A</v>
      </c>
    </row>
    <row r="6" spans="1:8" x14ac:dyDescent="0.25">
      <c r="A6" t="s">
        <v>4</v>
      </c>
      <c r="B6" s="3">
        <v>1</v>
      </c>
      <c r="C6" s="4">
        <v>300</v>
      </c>
      <c r="D6" s="5">
        <f t="shared" si="0"/>
        <v>300</v>
      </c>
      <c r="E6" s="9">
        <f>VLOOKUP(A6,[1]Матрица!$A:$F,6,0)</f>
        <v>2.7</v>
      </c>
      <c r="F6" s="10">
        <v>111</v>
      </c>
      <c r="G6" s="5">
        <f t="shared" si="1"/>
        <v>299.70000000000005</v>
      </c>
      <c r="H6" t="str">
        <f>VLOOKUP(A6,[2]TDSheet!$A:$B,2,0)</f>
        <v>кг</v>
      </c>
    </row>
    <row r="7" spans="1:8" x14ac:dyDescent="0.25">
      <c r="A7" t="s">
        <v>5</v>
      </c>
      <c r="B7" s="3">
        <v>0.9</v>
      </c>
      <c r="C7" s="4">
        <v>100</v>
      </c>
      <c r="D7" s="5">
        <f t="shared" si="0"/>
        <v>90</v>
      </c>
      <c r="E7" s="9">
        <f>VLOOKUP(A7,[1]Матрица!$A:$F,6,0)</f>
        <v>8</v>
      </c>
      <c r="F7" s="10">
        <v>13</v>
      </c>
      <c r="G7" s="5">
        <f t="shared" si="1"/>
        <v>93.600000000000009</v>
      </c>
      <c r="H7" t="str">
        <f>VLOOKUP(A7,[2]TDSheet!$A:$B,2,0)</f>
        <v>шт</v>
      </c>
    </row>
    <row r="8" spans="1:8" x14ac:dyDescent="0.25">
      <c r="A8" t="s">
        <v>6</v>
      </c>
      <c r="B8" s="3">
        <v>1</v>
      </c>
      <c r="C8" s="4">
        <v>100</v>
      </c>
      <c r="D8" s="5">
        <f t="shared" si="0"/>
        <v>100</v>
      </c>
      <c r="E8" s="9">
        <f>VLOOKUP(A8,[1]Матрица!$A:$F,6,0)</f>
        <v>5</v>
      </c>
      <c r="F8" s="10">
        <v>20</v>
      </c>
      <c r="G8" s="5">
        <f t="shared" si="1"/>
        <v>100</v>
      </c>
      <c r="H8" t="str">
        <f>VLOOKUP(A8,[2]TDSheet!$A:$B,2,0)</f>
        <v>кг</v>
      </c>
    </row>
    <row r="9" spans="1:8" x14ac:dyDescent="0.25">
      <c r="A9" t="s">
        <v>7</v>
      </c>
      <c r="B9" s="3">
        <v>0.9</v>
      </c>
      <c r="C9" s="4">
        <v>100</v>
      </c>
      <c r="D9" s="5">
        <f t="shared" si="0"/>
        <v>90</v>
      </c>
      <c r="E9" s="9">
        <f>VLOOKUP(A9,[1]Матрица!$A:$F,6,0)</f>
        <v>8</v>
      </c>
      <c r="F9" s="10">
        <v>13</v>
      </c>
      <c r="G9" s="5">
        <f t="shared" si="1"/>
        <v>93.600000000000009</v>
      </c>
      <c r="H9" t="str">
        <f>VLOOKUP(A9,[2]TDSheet!$A:$B,2,0)</f>
        <v>шт</v>
      </c>
    </row>
    <row r="10" spans="1:8" x14ac:dyDescent="0.25">
      <c r="A10" s="26" t="s">
        <v>8</v>
      </c>
      <c r="B10" s="27">
        <v>0.9</v>
      </c>
      <c r="C10" s="28">
        <v>100</v>
      </c>
      <c r="D10" s="29">
        <f t="shared" si="0"/>
        <v>90</v>
      </c>
      <c r="E10" s="30">
        <f>VLOOKUP(A10,[1]Матрица!$A:$F,6,0)</f>
        <v>8</v>
      </c>
      <c r="F10" s="31">
        <v>13</v>
      </c>
      <c r="G10" s="29">
        <f t="shared" si="1"/>
        <v>93.600000000000009</v>
      </c>
      <c r="H10" t="str">
        <f>VLOOKUP(A10,[2]TDSheet!$A:$B,2,0)</f>
        <v>шт</v>
      </c>
    </row>
    <row r="11" spans="1:8" x14ac:dyDescent="0.25">
      <c r="A11" t="s">
        <v>9</v>
      </c>
      <c r="B11" s="3">
        <v>0.25</v>
      </c>
      <c r="C11" s="4">
        <v>200</v>
      </c>
      <c r="D11" s="5">
        <f t="shared" si="0"/>
        <v>50</v>
      </c>
      <c r="E11" s="9">
        <f>VLOOKUP(A11,[1]Матрица!$A:$F,6,0)</f>
        <v>12</v>
      </c>
      <c r="F11" s="10">
        <v>17</v>
      </c>
      <c r="G11" s="5">
        <f t="shared" si="1"/>
        <v>51</v>
      </c>
      <c r="H11" t="str">
        <f>VLOOKUP(A11,[2]TDSheet!$A:$B,2,0)</f>
        <v>шт</v>
      </c>
    </row>
    <row r="12" spans="1:8" x14ac:dyDescent="0.25">
      <c r="A12" s="20" t="s">
        <v>10</v>
      </c>
      <c r="B12" s="21">
        <v>0.43</v>
      </c>
      <c r="C12" s="22">
        <v>50</v>
      </c>
      <c r="D12" s="23">
        <f t="shared" si="0"/>
        <v>21.5</v>
      </c>
      <c r="E12" s="24">
        <f>VLOOKUP(A12,[1]Матрица!$A:$F,6,0)</f>
        <v>16</v>
      </c>
      <c r="F12" s="25">
        <v>3</v>
      </c>
      <c r="G12" s="23">
        <f t="shared" si="1"/>
        <v>20.64</v>
      </c>
      <c r="H12" t="str">
        <f>VLOOKUP(A12,[2]TDSheet!$A:$B,2,0)</f>
        <v>шт</v>
      </c>
    </row>
    <row r="13" spans="1:8" x14ac:dyDescent="0.25">
      <c r="A13" t="s">
        <v>11</v>
      </c>
      <c r="B13" s="3">
        <v>0.25</v>
      </c>
      <c r="C13" s="4">
        <v>100</v>
      </c>
      <c r="D13" s="5">
        <f t="shared" si="0"/>
        <v>25</v>
      </c>
      <c r="E13" s="9">
        <f>VLOOKUP(A13,[1]Матрица!$A:$F,6,0)</f>
        <v>12</v>
      </c>
      <c r="F13" s="10">
        <v>8</v>
      </c>
      <c r="G13" s="5">
        <f t="shared" si="1"/>
        <v>24</v>
      </c>
      <c r="H13" t="str">
        <f>VLOOKUP(A13,[2]TDSheet!$A:$B,2,0)</f>
        <v>шт</v>
      </c>
    </row>
    <row r="14" spans="1:8" x14ac:dyDescent="0.25">
      <c r="A14" t="s">
        <v>12</v>
      </c>
      <c r="B14" s="3">
        <v>0.25</v>
      </c>
      <c r="C14" s="4">
        <v>100</v>
      </c>
      <c r="D14" s="5">
        <f t="shared" si="0"/>
        <v>25</v>
      </c>
      <c r="E14" s="9">
        <f>VLOOKUP(A14,[1]Матрица!$A:$F,6,0)</f>
        <v>12</v>
      </c>
      <c r="F14" s="10">
        <v>8</v>
      </c>
      <c r="G14" s="5">
        <f t="shared" si="1"/>
        <v>24</v>
      </c>
      <c r="H14" t="str">
        <f>VLOOKUP(A14,[2]TDSheet!$A:$B,2,0)</f>
        <v>шт</v>
      </c>
    </row>
    <row r="15" spans="1:8" x14ac:dyDescent="0.25">
      <c r="A15" t="s">
        <v>13</v>
      </c>
      <c r="B15" s="3">
        <v>0.3</v>
      </c>
      <c r="C15" s="4">
        <v>100</v>
      </c>
      <c r="D15" s="5">
        <f t="shared" si="0"/>
        <v>30</v>
      </c>
      <c r="E15" s="9">
        <f>VLOOKUP(A15,[1]Матрица!$A:$F,6,0)</f>
        <v>12</v>
      </c>
      <c r="F15" s="10">
        <v>8</v>
      </c>
      <c r="G15" s="5">
        <f t="shared" si="1"/>
        <v>28.799999999999997</v>
      </c>
      <c r="H15" t="str">
        <f>VLOOKUP(A15,[2]TDSheet!$A:$B,2,0)</f>
        <v>шт</v>
      </c>
    </row>
    <row r="16" spans="1:8" x14ac:dyDescent="0.25">
      <c r="A16" t="s">
        <v>14</v>
      </c>
      <c r="B16" s="3">
        <v>0.43</v>
      </c>
      <c r="C16" s="4">
        <v>50</v>
      </c>
      <c r="D16" s="5">
        <f t="shared" si="0"/>
        <v>21.5</v>
      </c>
      <c r="E16" s="9">
        <f>VLOOKUP(A16,[1]Матрица!$A:$F,6,0)</f>
        <v>16</v>
      </c>
      <c r="F16" s="10">
        <v>3</v>
      </c>
      <c r="G16" s="5">
        <f t="shared" si="1"/>
        <v>20.64</v>
      </c>
      <c r="H16" t="str">
        <f>VLOOKUP(A16,[2]TDSheet!$A:$B,2,0)</f>
        <v>шт</v>
      </c>
    </row>
    <row r="17" spans="1:8" x14ac:dyDescent="0.25">
      <c r="A17" t="s">
        <v>15</v>
      </c>
      <c r="B17" s="3">
        <v>0.3</v>
      </c>
      <c r="C17" s="4">
        <v>100</v>
      </c>
      <c r="D17" s="5">
        <f t="shared" si="0"/>
        <v>30</v>
      </c>
      <c r="E17" s="9">
        <f>VLOOKUP(A17,[1]Матрица!$A:$F,6,0)</f>
        <v>12</v>
      </c>
      <c r="F17" s="10">
        <v>8</v>
      </c>
      <c r="G17" s="5">
        <f t="shared" si="1"/>
        <v>28.799999999999997</v>
      </c>
      <c r="H17" t="str">
        <f>VLOOKUP(A17,[2]TDSheet!$A:$B,2,0)</f>
        <v>шт</v>
      </c>
    </row>
    <row r="18" spans="1:8" x14ac:dyDescent="0.25">
      <c r="A18" t="s">
        <v>16</v>
      </c>
      <c r="B18" s="3">
        <v>0.25</v>
      </c>
      <c r="C18" s="4">
        <v>100</v>
      </c>
      <c r="D18" s="5">
        <f t="shared" si="0"/>
        <v>25</v>
      </c>
      <c r="E18" s="9">
        <f>VLOOKUP(A18,[1]Матрица!$A:$F,6,0)</f>
        <v>12</v>
      </c>
      <c r="F18" s="10">
        <v>8</v>
      </c>
      <c r="G18" s="5">
        <f t="shared" si="1"/>
        <v>24</v>
      </c>
      <c r="H18" t="str">
        <f>VLOOKUP(A18,[2]TDSheet!$A:$B,2,0)</f>
        <v>шт</v>
      </c>
    </row>
    <row r="19" spans="1:8" x14ac:dyDescent="0.25">
      <c r="A19" t="s">
        <v>17</v>
      </c>
      <c r="B19" s="3">
        <v>0.2</v>
      </c>
      <c r="C19" s="4">
        <v>100</v>
      </c>
      <c r="D19" s="5">
        <f t="shared" si="0"/>
        <v>20</v>
      </c>
      <c r="E19" s="9">
        <f>VLOOKUP(A19,[1]Матрица!$A:$F,6,0)</f>
        <v>6</v>
      </c>
      <c r="F19" s="10">
        <v>17</v>
      </c>
      <c r="G19" s="5">
        <f t="shared" si="1"/>
        <v>20.400000000000002</v>
      </c>
      <c r="H19" t="str">
        <f>VLOOKUP(A19,[2]TDSheet!$A:$B,2,0)</f>
        <v>шт</v>
      </c>
    </row>
    <row r="20" spans="1:8" x14ac:dyDescent="0.25">
      <c r="A20" t="s">
        <v>18</v>
      </c>
      <c r="B20" s="3">
        <v>1</v>
      </c>
      <c r="C20" s="4">
        <v>100</v>
      </c>
      <c r="D20" s="5">
        <f t="shared" si="0"/>
        <v>100</v>
      </c>
      <c r="E20" s="9">
        <f>VLOOKUP(A20,[1]Матрица!$A:$F,6,0)</f>
        <v>3.7</v>
      </c>
      <c r="F20" s="10">
        <v>27</v>
      </c>
      <c r="G20" s="5">
        <f t="shared" si="1"/>
        <v>99.9</v>
      </c>
      <c r="H20" t="e">
        <f>VLOOKUP(A20,[2]TDSheet!$A:$B,2,0)</f>
        <v>#N/A</v>
      </c>
    </row>
    <row r="21" spans="1:8" x14ac:dyDescent="0.25">
      <c r="A21" t="s">
        <v>19</v>
      </c>
      <c r="B21" s="3">
        <v>0.25</v>
      </c>
      <c r="C21" s="4">
        <v>100</v>
      </c>
      <c r="D21" s="5">
        <f t="shared" si="0"/>
        <v>25</v>
      </c>
      <c r="E21" s="9">
        <f>VLOOKUP(A21,[1]Матрица!$A:$F,6,0)</f>
        <v>12</v>
      </c>
      <c r="F21" s="10">
        <v>8</v>
      </c>
      <c r="G21" s="5">
        <f t="shared" si="1"/>
        <v>24</v>
      </c>
      <c r="H21" t="str">
        <f>VLOOKUP(A21,[2]TDSheet!$A:$B,2,0)</f>
        <v>шт</v>
      </c>
    </row>
    <row r="22" spans="1:8" x14ac:dyDescent="0.25">
      <c r="A22" t="s">
        <v>20</v>
      </c>
      <c r="B22" s="3">
        <v>0.2</v>
      </c>
      <c r="C22" s="4">
        <v>100</v>
      </c>
      <c r="D22" s="5">
        <f t="shared" si="0"/>
        <v>20</v>
      </c>
      <c r="E22" s="9">
        <f>VLOOKUP(A22,[1]Матрица!$A:$F,6,0)</f>
        <v>6</v>
      </c>
      <c r="F22" s="10">
        <v>17</v>
      </c>
      <c r="G22" s="5">
        <f t="shared" si="1"/>
        <v>20.400000000000002</v>
      </c>
      <c r="H22" t="str">
        <f>VLOOKUP(A22,[2]TDSheet!$A:$B,2,0)</f>
        <v>шт</v>
      </c>
    </row>
    <row r="23" spans="1:8" x14ac:dyDescent="0.25">
      <c r="A23" t="s">
        <v>21</v>
      </c>
      <c r="B23" s="3">
        <v>0.43</v>
      </c>
      <c r="C23" s="4">
        <v>50</v>
      </c>
      <c r="D23" s="5">
        <f t="shared" si="0"/>
        <v>21.5</v>
      </c>
      <c r="E23" s="9">
        <f>VLOOKUP(A23,[1]Матрица!$A:$F,6,0)</f>
        <v>16</v>
      </c>
      <c r="F23" s="10">
        <v>3</v>
      </c>
      <c r="G23" s="5">
        <f t="shared" si="1"/>
        <v>20.64</v>
      </c>
      <c r="H23" s="32" t="e">
        <f>VLOOKUP(A23,[2]TDSheet!$A:$B,2,0)</f>
        <v>#N/A</v>
      </c>
    </row>
    <row r="24" spans="1:8" x14ac:dyDescent="0.25">
      <c r="A24" t="s">
        <v>22</v>
      </c>
      <c r="B24" s="3">
        <v>0.43</v>
      </c>
      <c r="C24" s="4">
        <v>50</v>
      </c>
      <c r="D24" s="5">
        <f t="shared" si="0"/>
        <v>21.5</v>
      </c>
      <c r="E24" s="9">
        <f>VLOOKUP(A24,[1]Матрица!$A:$F,6,0)</f>
        <v>16</v>
      </c>
      <c r="F24" s="10">
        <v>3</v>
      </c>
      <c r="G24" s="5">
        <f t="shared" si="1"/>
        <v>20.64</v>
      </c>
      <c r="H24" s="32" t="e">
        <f>VLOOKUP(A24,[2]TDSheet!$A:$B,2,0)</f>
        <v>#N/A</v>
      </c>
    </row>
    <row r="25" spans="1:8" x14ac:dyDescent="0.25">
      <c r="A25" t="s">
        <v>23</v>
      </c>
      <c r="B25" s="3">
        <v>0.9</v>
      </c>
      <c r="C25" s="4">
        <v>50</v>
      </c>
      <c r="D25" s="5">
        <f t="shared" si="0"/>
        <v>45</v>
      </c>
      <c r="E25" s="9">
        <v>8</v>
      </c>
      <c r="F25" s="10">
        <v>6</v>
      </c>
      <c r="G25" s="5">
        <f t="shared" si="1"/>
        <v>43.2</v>
      </c>
      <c r="H25" t="e">
        <f>VLOOKUP(A25,[2]TDSheet!$A:$B,2,0)</f>
        <v>#N/A</v>
      </c>
    </row>
    <row r="26" spans="1:8" x14ac:dyDescent="0.25">
      <c r="A26" t="s">
        <v>24</v>
      </c>
      <c r="B26" s="3">
        <v>0.43</v>
      </c>
      <c r="C26" s="4">
        <v>50</v>
      </c>
      <c r="D26" s="5">
        <f t="shared" si="0"/>
        <v>21.5</v>
      </c>
      <c r="E26" s="9">
        <f>VLOOKUP(A26,[1]Матрица!$A:$F,6,0)</f>
        <v>16</v>
      </c>
      <c r="F26" s="10">
        <v>3</v>
      </c>
      <c r="G26" s="5">
        <f t="shared" si="1"/>
        <v>20.64</v>
      </c>
      <c r="H26" s="32" t="e">
        <f>VLOOKUP(A26,[2]TDSheet!$A:$B,2,0)</f>
        <v>#N/A</v>
      </c>
    </row>
    <row r="27" spans="1:8" x14ac:dyDescent="0.25">
      <c r="A27" t="s">
        <v>25</v>
      </c>
      <c r="B27" s="3">
        <v>0.9</v>
      </c>
      <c r="C27" s="4">
        <v>50</v>
      </c>
      <c r="D27" s="5">
        <f t="shared" si="0"/>
        <v>45</v>
      </c>
      <c r="E27" s="9">
        <f>VLOOKUP(A27,[1]Матрица!$A:$F,6,0)</f>
        <v>8</v>
      </c>
      <c r="F27" s="10">
        <v>6</v>
      </c>
      <c r="G27" s="5">
        <f t="shared" si="1"/>
        <v>43.2</v>
      </c>
      <c r="H27" s="32" t="e">
        <f>VLOOKUP(A27,[2]TDSheet!$A:$B,2,0)</f>
        <v>#N/A</v>
      </c>
    </row>
    <row r="28" spans="1:8" x14ac:dyDescent="0.25">
      <c r="A28" t="s">
        <v>26</v>
      </c>
      <c r="B28" s="3">
        <v>0.7</v>
      </c>
      <c r="C28" s="4">
        <v>50</v>
      </c>
      <c r="D28" s="5">
        <f t="shared" si="0"/>
        <v>35</v>
      </c>
      <c r="E28" s="9">
        <v>6</v>
      </c>
      <c r="F28" s="10">
        <v>8</v>
      </c>
      <c r="G28" s="5">
        <f t="shared" si="1"/>
        <v>33.599999999999994</v>
      </c>
      <c r="H28" s="32" t="e">
        <f>VLOOKUP(A28,[2]TDSheet!$A:$B,2,0)</f>
        <v>#N/A</v>
      </c>
    </row>
    <row r="29" spans="1:8" x14ac:dyDescent="0.25">
      <c r="A29" s="20" t="s">
        <v>27</v>
      </c>
      <c r="B29" s="21">
        <v>0.43</v>
      </c>
      <c r="C29" s="22">
        <v>50</v>
      </c>
      <c r="D29" s="23">
        <f t="shared" si="0"/>
        <v>21.5</v>
      </c>
      <c r="E29" s="24">
        <f>VLOOKUP(A29,[1]Матрица!$A:$F,6,0)</f>
        <v>16</v>
      </c>
      <c r="F29" s="25">
        <v>3</v>
      </c>
      <c r="G29" s="23">
        <f t="shared" si="1"/>
        <v>20.64</v>
      </c>
      <c r="H29" t="e">
        <f>VLOOKUP(A29,[2]TDSheet!$A:$B,2,0)</f>
        <v>#N/A</v>
      </c>
    </row>
    <row r="30" spans="1:8" x14ac:dyDescent="0.25">
      <c r="A30" s="26" t="s">
        <v>28</v>
      </c>
      <c r="B30" s="27">
        <v>0.9</v>
      </c>
      <c r="C30" s="28">
        <v>50</v>
      </c>
      <c r="D30" s="29">
        <f t="shared" si="0"/>
        <v>45</v>
      </c>
      <c r="E30" s="30">
        <f>VLOOKUP(A30,[1]Матрица!$A:$F,6,0)</f>
        <v>8</v>
      </c>
      <c r="F30" s="31">
        <v>6</v>
      </c>
      <c r="G30" s="29">
        <f t="shared" si="1"/>
        <v>43.2</v>
      </c>
      <c r="H30" t="e">
        <f>VLOOKUP(A30,[2]TDSheet!$A:$B,2,0)</f>
        <v>#N/A</v>
      </c>
    </row>
    <row r="31" spans="1:8" x14ac:dyDescent="0.25">
      <c r="A31" t="s">
        <v>29</v>
      </c>
      <c r="B31" s="3">
        <v>0.43</v>
      </c>
      <c r="C31" s="4">
        <v>50</v>
      </c>
      <c r="D31" s="5">
        <f t="shared" si="0"/>
        <v>21.5</v>
      </c>
      <c r="E31" s="9">
        <f>VLOOKUP(A31,[1]Матрица!$A:$F,6,0)</f>
        <v>16</v>
      </c>
      <c r="F31" s="10">
        <v>3</v>
      </c>
      <c r="G31" s="5">
        <f t="shared" si="1"/>
        <v>20.64</v>
      </c>
      <c r="H31" s="32" t="e">
        <f>VLOOKUP(A31,[2]TDSheet!$A:$B,2,0)</f>
        <v>#N/A</v>
      </c>
    </row>
    <row r="32" spans="1:8" x14ac:dyDescent="0.25">
      <c r="A32" t="s">
        <v>30</v>
      </c>
      <c r="B32" s="3">
        <v>0.9</v>
      </c>
      <c r="C32" s="4">
        <v>50</v>
      </c>
      <c r="D32" s="5">
        <f t="shared" si="0"/>
        <v>45</v>
      </c>
      <c r="E32" s="9">
        <f>VLOOKUP(A32,[1]Матрица!$A:$F,6,0)</f>
        <v>8</v>
      </c>
      <c r="F32" s="10">
        <v>6</v>
      </c>
      <c r="G32" s="5">
        <f t="shared" si="1"/>
        <v>43.2</v>
      </c>
      <c r="H32" t="e">
        <f>VLOOKUP(A32,[2]TDSheet!$A:$B,2,0)</f>
        <v>#N/A</v>
      </c>
    </row>
    <row r="33" spans="1:8" x14ac:dyDescent="0.25">
      <c r="A33" t="s">
        <v>31</v>
      </c>
      <c r="B33" s="3">
        <v>0.3</v>
      </c>
      <c r="C33" s="4">
        <v>100</v>
      </c>
      <c r="D33" s="5">
        <f t="shared" si="0"/>
        <v>30</v>
      </c>
      <c r="E33" s="9">
        <f>VLOOKUP(A33,[1]Матрица!$A:$F,6,0)</f>
        <v>12</v>
      </c>
      <c r="F33" s="10">
        <v>8</v>
      </c>
      <c r="G33" s="5">
        <f t="shared" si="1"/>
        <v>28.799999999999997</v>
      </c>
      <c r="H33" t="e">
        <f>VLOOKUP(A33,[2]TDSheet!$A:$B,2,0)</f>
        <v>#N/A</v>
      </c>
    </row>
    <row r="34" spans="1:8" x14ac:dyDescent="0.25">
      <c r="A34" t="s">
        <v>32</v>
      </c>
      <c r="B34" s="3">
        <v>0.25</v>
      </c>
      <c r="C34" s="4">
        <v>100</v>
      </c>
      <c r="D34" s="5">
        <f t="shared" si="0"/>
        <v>25</v>
      </c>
      <c r="E34" s="9">
        <v>12</v>
      </c>
      <c r="F34" s="10">
        <v>8</v>
      </c>
      <c r="G34" s="5">
        <f t="shared" si="1"/>
        <v>24</v>
      </c>
      <c r="H34" t="e">
        <f>VLOOKUP(A34,[2]TDSheet!$A:$B,2,0)</f>
        <v>#N/A</v>
      </c>
    </row>
    <row r="35" spans="1:8" x14ac:dyDescent="0.25">
      <c r="A35" t="s">
        <v>33</v>
      </c>
      <c r="B35" s="3">
        <v>0.25</v>
      </c>
      <c r="C35" s="4">
        <v>100</v>
      </c>
      <c r="D35" s="5">
        <f t="shared" si="0"/>
        <v>25</v>
      </c>
      <c r="E35" s="9">
        <f>VLOOKUP(A35,[1]Матрица!$A:$F,6,0)</f>
        <v>6</v>
      </c>
      <c r="F35" s="10">
        <v>17</v>
      </c>
      <c r="G35" s="5">
        <f t="shared" si="1"/>
        <v>25.5</v>
      </c>
      <c r="H35" t="e">
        <f>VLOOKUP(A35,[2]TDSheet!$A:$B,2,0)</f>
        <v>#N/A</v>
      </c>
    </row>
    <row r="36" spans="1:8" x14ac:dyDescent="0.25">
      <c r="A36" t="s">
        <v>34</v>
      </c>
      <c r="B36" s="3">
        <v>0.25</v>
      </c>
      <c r="C36" s="4">
        <v>100</v>
      </c>
      <c r="D36" s="5">
        <f t="shared" si="0"/>
        <v>25</v>
      </c>
      <c r="E36" s="9">
        <v>6</v>
      </c>
      <c r="F36" s="10">
        <v>17</v>
      </c>
      <c r="G36" s="5">
        <f t="shared" si="1"/>
        <v>25.5</v>
      </c>
      <c r="H36" t="e">
        <f>VLOOKUP(A36,[2]TDSheet!$A:$B,2,0)</f>
        <v>#N/A</v>
      </c>
    </row>
    <row r="37" spans="1:8" x14ac:dyDescent="0.25">
      <c r="A37" t="s">
        <v>35</v>
      </c>
      <c r="B37" s="3">
        <v>0.25</v>
      </c>
      <c r="C37" s="4">
        <v>100</v>
      </c>
      <c r="D37" s="5">
        <f t="shared" si="0"/>
        <v>25</v>
      </c>
      <c r="E37" s="9">
        <v>12</v>
      </c>
      <c r="F37" s="10">
        <v>8</v>
      </c>
      <c r="G37" s="5">
        <f t="shared" si="1"/>
        <v>24</v>
      </c>
      <c r="H37" t="e">
        <f>VLOOKUP(A37,[2]TDSheet!$A:$B,2,0)</f>
        <v>#N/A</v>
      </c>
    </row>
    <row r="38" spans="1:8" x14ac:dyDescent="0.25">
      <c r="A38" t="s">
        <v>36</v>
      </c>
      <c r="B38" s="3">
        <v>1</v>
      </c>
      <c r="C38" s="4">
        <v>200</v>
      </c>
      <c r="D38" s="5">
        <f t="shared" si="0"/>
        <v>200</v>
      </c>
      <c r="E38" s="9">
        <v>1.8</v>
      </c>
      <c r="F38" s="10">
        <v>111</v>
      </c>
      <c r="G38" s="5">
        <f t="shared" si="1"/>
        <v>199.8</v>
      </c>
      <c r="H38" t="e">
        <f>VLOOKUP(A38,[2]TDSheet!$A:$B,2,0)</f>
        <v>#N/A</v>
      </c>
    </row>
    <row r="39" spans="1:8" x14ac:dyDescent="0.25">
      <c r="A39" t="s">
        <v>37</v>
      </c>
      <c r="B39" s="3">
        <v>1</v>
      </c>
      <c r="C39" s="4">
        <v>200</v>
      </c>
      <c r="D39" s="5">
        <f t="shared" si="0"/>
        <v>200</v>
      </c>
      <c r="E39" s="9">
        <v>3.7</v>
      </c>
      <c r="F39" s="10">
        <v>54</v>
      </c>
      <c r="G39" s="5">
        <f t="shared" si="1"/>
        <v>199.8</v>
      </c>
      <c r="H39" s="32" t="e">
        <f>VLOOKUP(A39,[2]TDSheet!$A:$B,2,0)</f>
        <v>#N/A</v>
      </c>
    </row>
    <row r="40" spans="1:8" ht="15.75" thickBot="1" x14ac:dyDescent="0.3">
      <c r="A40" t="s">
        <v>38</v>
      </c>
      <c r="B40" s="6">
        <v>1</v>
      </c>
      <c r="C40" s="7">
        <v>50</v>
      </c>
      <c r="D40" s="8">
        <f t="shared" si="0"/>
        <v>50</v>
      </c>
      <c r="E40" s="11">
        <v>1.8</v>
      </c>
      <c r="F40" s="12">
        <v>28</v>
      </c>
      <c r="G40" s="8">
        <f t="shared" si="1"/>
        <v>50.4</v>
      </c>
      <c r="H40" s="32" t="e">
        <f>VLOOKUP(A40,[2]TDSheet!$A:$B,2,0)</f>
        <v>#N/A</v>
      </c>
    </row>
    <row r="41" spans="1:8" x14ac:dyDescent="0.25">
      <c r="D41">
        <f>SUM(D2:D40)</f>
        <v>2965.5</v>
      </c>
      <c r="F41" s="2">
        <f>SUM(F2:F40)</f>
        <v>811</v>
      </c>
      <c r="G41" s="19">
        <f>SUM(G2:G40)</f>
        <v>2954.1799999999994</v>
      </c>
      <c r="H41" s="4"/>
    </row>
  </sheetData>
  <autoFilter ref="A1:C41" xr:uid="{D266B492-C71C-4FE8-9747-2BF49F1B93BB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2023-09-06T13:30:05Z</dcterms:modified>
</cp:coreProperties>
</file>