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9,23 филиалы КИ\"/>
    </mc:Choice>
  </mc:AlternateContent>
  <xr:revisionPtr revIDLastSave="0" documentId="13_ncr:1_{4CFE4F7F-9BB7-4F85-A225-C7E232DE8316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TDSheet!$A$7:$S$32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7" i="1"/>
  <c r="T31" i="1"/>
  <c r="T30" i="1"/>
  <c r="T29" i="1"/>
  <c r="T27" i="1"/>
  <c r="T26" i="1"/>
  <c r="T25" i="1"/>
  <c r="T24" i="1"/>
  <c r="T22" i="1"/>
  <c r="T21" i="1"/>
  <c r="T20" i="1"/>
  <c r="T19" i="1"/>
  <c r="T18" i="1"/>
  <c r="T17" i="1"/>
  <c r="T16" i="1"/>
  <c r="T15" i="1"/>
  <c r="T14" i="1"/>
  <c r="T13" i="1"/>
  <c r="T12" i="1"/>
  <c r="T10" i="1"/>
  <c r="T8" i="1"/>
  <c r="T7" i="1"/>
  <c r="S32" i="1" l="1"/>
</calcChain>
</file>

<file path=xl/sharedStrings.xml><?xml version="1.0" encoding="utf-8"?>
<sst xmlns="http://schemas.openxmlformats.org/spreadsheetml/2006/main" count="112" uniqueCount="51">
  <si>
    <t>Ведомость по товарам на складах</t>
  </si>
  <si>
    <t>Параметры:</t>
  </si>
  <si>
    <t>Период: 01.09.2023 - 30.09.2023</t>
  </si>
  <si>
    <t>Склад</t>
  </si>
  <si>
    <t>Серия.Дата выработки</t>
  </si>
  <si>
    <t>Серия.Годен до</t>
  </si>
  <si>
    <t>Номенклатура</t>
  </si>
  <si>
    <t>Ед. изм.</t>
  </si>
  <si>
    <t>Конечный остаток</t>
  </si>
  <si>
    <t>24.08.2023 0:00:00</t>
  </si>
  <si>
    <t>08.10.2023 0:00:00</t>
  </si>
  <si>
    <t>кг</t>
  </si>
  <si>
    <t>19.08.2023 0:00:00</t>
  </si>
  <si>
    <t>25.08.2023 0:00:00</t>
  </si>
  <si>
    <t>14.10.2023 0:00:00</t>
  </si>
  <si>
    <t>23.08.2023 0:00:00</t>
  </si>
  <si>
    <t>02.10.2023 0:00:00</t>
  </si>
  <si>
    <t>26.08.2023 0:00:00</t>
  </si>
  <si>
    <t>05.10.2023 0:00:00</t>
  </si>
  <si>
    <t>10.10.2023 0:00:00</t>
  </si>
  <si>
    <t>09.10.2023 0:00:00</t>
  </si>
  <si>
    <t>04.10.2023 0:00:00</t>
  </si>
  <si>
    <t>13.10.2023 0:00:00</t>
  </si>
  <si>
    <t>шт</t>
  </si>
  <si>
    <t>15.08.2023 0:00:00</t>
  </si>
  <si>
    <t>03.10.2023 0:00:00</t>
  </si>
  <si>
    <t>15.10.2023 0:00:00</t>
  </si>
  <si>
    <t>Итого</t>
  </si>
  <si>
    <t>003   Колбаса Вязанка с индейкой, вектор ВЕС, ПОКОМ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</si>
  <si>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</si>
  <si>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</si>
  <si>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</si>
  <si>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</si>
  <si>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020  Ветчина Столичная Вязанка, вектор 0.5кг, ПОКОМ</t>
  </si>
  <si>
    <t>022  Колбаса Вязанка со шпиком, вектор 0,5кг, ПОКОМ</t>
  </si>
  <si>
    <t>117  Колбаса Сервелат Филейбургский с ароматными пряностями, в/у 0,35 кг срез, БАВАРУШКА ПОКОМ</t>
  </si>
  <si>
    <t>201  Ветчина Нежная ТМ Особый рецепт, (2,5кг),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</si>
  <si>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</si>
  <si>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</si>
  <si>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265  Колбаса Балыкбургская,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</si>
  <si>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</si>
  <si>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</si>
  <si>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283  Сосиски Сочинки, ВЕС, ТМ Стародворье ПОКОМ</t>
  </si>
  <si>
    <t>315  Колбаса вареная Молокуша ТМ Вязанка ВЕС, ПОКОМ</t>
  </si>
  <si>
    <t>319  Колбаса вареная Филейская ТМ Вязанка ТС Классическая, 0,45 кг. ПОКОМ</t>
  </si>
  <si>
    <t>330  Колбаса вареная Филейская ТМ Вязанка ТС Классическая ВЕС  ПОКОМ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</si>
  <si>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</si>
  <si>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</si>
  <si>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362  Колбаса Филейбургская с душистым чесноком, ВЕС, ТМ Баварушка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</si>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</sst>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;[Red]\-#,##0.000"/>
    <numFmt numFmtId="165" formatCode="0.000;[Red]\-0.000"/>
    <numFmt numFmtId="166" formatCode="0.000_ ;[Red]\-0.000\ "/>
  </numFmts>
  <fonts count="5" x14ac:knownFonts="1">
    <font>
      <sz val="8"/>
      <name val="Arial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65" fontId="0" fillId="0" borderId="1" xfId="0" applyNumberForma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right" vertical="top"/>
    </xf>
    <xf numFmtId="0" fontId="3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0" fillId="0" borderId="0" xfId="0" applyNumberFormat="1" applyAlignment="1"/>
    <xf numFmtId="166" fontId="0" fillId="0" borderId="0" xfId="0" applyNumberFormat="1" applyAlignment="1"/>
    <xf numFmtId="0" fontId="4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65" fontId="0" fillId="3" borderId="1" xfId="0" applyNumberFormat="1" applyFill="1" applyBorder="1" applyAlignment="1">
      <alignment horizontal="right" vertical="top"/>
    </xf>
    <xf numFmtId="166" fontId="0" fillId="3" borderId="0" xfId="0" applyNumberFormat="1" applyFill="1" applyAlignment="1"/>
    <xf numFmtId="0" fontId="0" fillId="3" borderId="0" xfId="0" applyFill="1" applyAlignment="1"/>
    <xf numFmtId="165" fontId="0" fillId="3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9,23%20&#1076;&#108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14.09.2023 - 21.09.2023</v>
          </cell>
        </row>
        <row r="3">
          <cell r="A3" t="str">
            <v>Номенклатура</v>
          </cell>
          <cell r="B3" t="str">
            <v>Ед. изм.</v>
          </cell>
        </row>
        <row r="4">
          <cell r="A4" t="str">
            <v>Номенклатура</v>
          </cell>
          <cell r="B4" t="str">
            <v>Ед. изм.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</row>
        <row r="16">
          <cell r="A16" t="str">
            <v>036  Колбаса Сервелат Запекуша с сочным окороком, Вязанка 0,35кг,  ПОКОМ</v>
          </cell>
          <cell r="B16" t="str">
            <v>шт</v>
          </cell>
        </row>
        <row r="17">
          <cell r="A17" t="str">
            <v>043  Ветчина Нежная ТМ Особый рецепт, п/а, 0,4кг    ПОКОМ</v>
          </cell>
          <cell r="B17" t="str">
            <v>шт</v>
          </cell>
        </row>
        <row r="18">
          <cell r="A18" t="str">
            <v>047  Кол Баварская, белков.обол. в термоусад. пакете 0.17 кг, ТМ Стародворье  ПОКОМ</v>
          </cell>
          <cell r="B18" t="str">
            <v>шт</v>
          </cell>
        </row>
        <row r="19">
          <cell r="A19" t="str">
            <v>054  Колбаса вареная Филейбургская с филе сочного окорока, 0,45 кг, БАВАРУШКА ПОКОМ</v>
          </cell>
          <cell r="B19" t="str">
            <v>шт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</row>
        <row r="25">
          <cell r="A25" t="str">
            <v>084  Колбаски Баварские копченые, NDX в МГС 0,28 кг, ТМ Стародворье  ПОКОМ</v>
          </cell>
          <cell r="B25" t="str">
            <v>шт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</row>
        <row r="28">
          <cell r="A28" t="str">
            <v>095  Сосиски Баварские,  0.42кг, БАВАРУШКИ ПОКОМ</v>
          </cell>
          <cell r="B28" t="str">
            <v>шт</v>
          </cell>
        </row>
        <row r="29">
          <cell r="A29" t="str">
            <v>096  Сосиски Баварские,  0.42кг,ПОКОМ</v>
          </cell>
          <cell r="B29" t="str">
            <v>шт</v>
          </cell>
        </row>
        <row r="30">
          <cell r="A30" t="str">
            <v>100  Сосиски Баварушки, 0.6кг, БАВАРУШКА ПОКОМ</v>
          </cell>
          <cell r="B30" t="str">
            <v>шт</v>
          </cell>
        </row>
        <row r="31">
          <cell r="A31" t="str">
            <v>102  Сосиски Ганноверские, амилюкс МГС, 0.6кг, ТМ Стародворье    ПОКОМ</v>
          </cell>
          <cell r="B31" t="str">
            <v>шт</v>
          </cell>
        </row>
        <row r="32">
          <cell r="A32" t="str">
            <v>108  Сосиски С сыром,  0.42кг,ядрена копоть ПОКОМ</v>
          </cell>
          <cell r="B32" t="str">
            <v>шт</v>
          </cell>
        </row>
        <row r="33">
          <cell r="A33" t="str">
            <v>114  Сосиски Филейбургские с филе сочного окорока, 0,55 кг, БАВАРУШКА ПОКОМ</v>
          </cell>
          <cell r="B33" t="str">
            <v>шт</v>
          </cell>
        </row>
        <row r="34">
          <cell r="A34" t="str">
            <v>115  Колбаса Салями Филейбургская зернистая, в/у 0,35 кг срез, БАВАРУШКА ПОКОМ</v>
          </cell>
          <cell r="B34" t="str">
            <v>шт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</row>
        <row r="39">
          <cell r="A39" t="str">
            <v>202  Ветчина Нежная, (1,8кг б/б), ТМ КОЛБАСНЫЙ СТАНДАРТ ПОКОМ</v>
          </cell>
          <cell r="B39" t="str">
            <v>кг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</row>
        <row r="44">
          <cell r="A44" t="str">
            <v>225  Колбаса Дугушка со шпиком, ВЕС, ТМ Стародворье   ПОКОМ</v>
          </cell>
          <cell r="B44" t="str">
            <v>кг</v>
          </cell>
        </row>
        <row r="45">
          <cell r="A45" t="str">
            <v>229  Колбаса Молочная Дугушка, в/у, ВЕС, ТМ Стародворье   ПОКОМ</v>
          </cell>
          <cell r="B45" t="str">
            <v>кг</v>
          </cell>
        </row>
        <row r="46">
          <cell r="A46" t="str">
            <v>230  Колбаса Молочная Особая ТМ Особый рецепт, п/а, ВЕС. ПОКОМ</v>
          </cell>
          <cell r="B46" t="str">
            <v>кг</v>
          </cell>
        </row>
        <row r="47">
          <cell r="A47" t="str">
            <v>235  Колбаса Особая ТМ Особый рецепт, ВЕС, ТМ Стародворье ПОКОМ</v>
          </cell>
          <cell r="B47" t="str">
            <v>кг</v>
          </cell>
        </row>
        <row r="48">
          <cell r="A48" t="str">
            <v>236  Колбаса Рубленая ЗАПЕЧ. Дугушка ТМ Стародворье, вектор, в/к    ПОКОМ</v>
          </cell>
          <cell r="B48" t="str">
            <v>кг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</row>
        <row r="53">
          <cell r="A53" t="str">
            <v>244  Колбаса Сервелат Кремлевский, ВЕС. ПОКОМ</v>
          </cell>
          <cell r="B53" t="str">
            <v>кг</v>
          </cell>
        </row>
        <row r="54">
          <cell r="A54" t="str">
            <v>247  Сардельки Нежные, ВЕС.  ПОКОМ</v>
          </cell>
          <cell r="B54" t="str">
            <v>кг</v>
          </cell>
        </row>
        <row r="55">
          <cell r="A55" t="str">
            <v>248  Сардельки Сочные ТМ Особый рецепт,   ПОКОМ</v>
          </cell>
          <cell r="B55" t="str">
            <v>кг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</row>
        <row r="57">
          <cell r="A57" t="str">
            <v>251  Сосиски Баварские, ВЕС.  ПОКОМ</v>
          </cell>
          <cell r="B57" t="str">
            <v>кг</v>
          </cell>
        </row>
        <row r="58">
          <cell r="A58" t="str">
            <v>253  Сосиски Ганноверские   ПОКОМ</v>
          </cell>
          <cell r="B58" t="str">
            <v>кг</v>
          </cell>
        </row>
        <row r="59">
          <cell r="A59" t="str">
            <v>254  Сосиски Датские, ВЕС, ТМ КОЛБАСНЫЙ СТАНДАРТ ПОКОМ</v>
          </cell>
          <cell r="B59" t="str">
            <v>кг</v>
          </cell>
        </row>
        <row r="60">
          <cell r="A60" t="str">
            <v>255  Сосиски Молочные для завтрака ТМ Особый рецепт, п/а МГС, ВЕС, ТМ Стародворье  ПОКОМ</v>
          </cell>
          <cell r="B60" t="str">
            <v>кг</v>
          </cell>
        </row>
        <row r="61">
          <cell r="A61" t="str">
            <v>257  Сосиски Молочные оригинальные ТМ Особый рецепт, ВЕС.   ПОКОМ</v>
          </cell>
          <cell r="B61" t="str">
            <v>кг</v>
          </cell>
        </row>
        <row r="62">
          <cell r="A62" t="str">
            <v>266  Колбаса Филейбургская с сочным окороком, ВЕС, ТМ Баварушка  ПОКОМ</v>
          </cell>
          <cell r="B62" t="str">
            <v>кг</v>
          </cell>
        </row>
        <row r="63">
          <cell r="A63" t="str">
            <v>267  Колбаса Салями Филейбургская зернистая, оболочка фиброуз, ВЕС, ТМ Баварушка  ПОКОМ</v>
          </cell>
          <cell r="B63" t="str">
            <v>кг</v>
          </cell>
        </row>
        <row r="64">
          <cell r="A64" t="str">
            <v>272  Колбаса Сервелат Филедворский, фиброуз, в/у 0,35 кг срез,  ПОКОМ</v>
          </cell>
          <cell r="B64" t="str">
            <v>шт</v>
          </cell>
        </row>
        <row r="65">
          <cell r="A65" t="str">
            <v>273  Сосиски Сочинки с сочной грудинкой, МГС 0.4кг,   ПОКОМ</v>
          </cell>
          <cell r="B65" t="str">
            <v>шт</v>
          </cell>
        </row>
        <row r="66">
          <cell r="A66" t="str">
            <v>276  Колбаса Сливушка ТМ Вязанка в оболочке полиамид 0,45 кг  ПОКОМ</v>
          </cell>
          <cell r="B66" t="str">
            <v>шт</v>
          </cell>
        </row>
        <row r="67">
          <cell r="A67" t="str">
            <v>283  Сосиски Сочинки, ВЕС, ТМ Стародворье ПОКОМ</v>
          </cell>
          <cell r="B67" t="str">
            <v>кг</v>
          </cell>
        </row>
        <row r="68">
          <cell r="A68" t="str">
            <v>296  Колбаса Мясорубская с рубленой грудинкой 0,35кг срез ТМ Стародворье  ПОКОМ</v>
          </cell>
          <cell r="B68" t="str">
            <v>шт</v>
          </cell>
        </row>
        <row r="69">
          <cell r="A69" t="str">
            <v>301  Сосиски Сочинки по-баварски с сыром,  0.4кг, ТМ Стародворье  ПОКОМ</v>
          </cell>
          <cell r="B69" t="str">
            <v>шт</v>
          </cell>
        </row>
        <row r="70">
          <cell r="A70" t="str">
            <v>302  Сосиски Сочинки по-баварски,  0.4кг, ТМ Стародворье  ПОКОМ</v>
          </cell>
          <cell r="B70" t="str">
            <v>шт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</row>
        <row r="76">
          <cell r="A76" t="str">
            <v>319  Колбаса вареная Филейская ТМ Вязанка ТС Классическая, 0,45 кг. ПОКОМ</v>
          </cell>
          <cell r="B76" t="str">
            <v>шт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</row>
        <row r="79">
          <cell r="A79" t="str">
            <v>339  Колбаса вареная Филейская ТМ Вязанка ТС Классическая, 0,40 кг.  ПОКОМ</v>
          </cell>
          <cell r="B79" t="str">
            <v>шт</v>
          </cell>
        </row>
        <row r="80">
          <cell r="A80" t="str">
            <v>340 Ветчина Запекуша с сочным окороком ТМ Стародворские колбасы ТС Вязанка в обо 0,42 кг. ПОКОМ</v>
          </cell>
          <cell r="B80" t="str">
            <v>шт</v>
          </cell>
        </row>
        <row r="81">
          <cell r="A81" t="str">
            <v>342 Колбаса вареная Филейбургская ТМ Баварушка ТС Баварушка в оболочке вектор 0,45 кг  ПОКОМ</v>
          </cell>
          <cell r="B81" t="str">
            <v>шт</v>
          </cell>
        </row>
        <row r="82">
          <cell r="A82" t="str">
            <v>343 Колбаса Докторская оригинальная ТМ Особый рецепт в оболочке полиамид 0,4 кг.  ПОКОМ</v>
          </cell>
          <cell r="B82" t="str">
            <v>шт</v>
          </cell>
        </row>
        <row r="83">
          <cell r="A83" t="str">
            <v>344 Колбаса Салями Финская ТМ Стародворски колбасы ТС Вязанка в оболочке фиброуз в вак 0,35 кг ПОКОМ</v>
          </cell>
          <cell r="B83" t="str">
            <v>шт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B84" t="str">
            <v>шт</v>
          </cell>
        </row>
        <row r="85">
          <cell r="A85" t="str">
            <v>350 Сосиски Молокуши миникушай ТМ Вязанка в оболочке амицел в модифиц газовой среде 0,45 кг  Поком</v>
          </cell>
          <cell r="B85" t="str">
            <v>шт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B86" t="str">
            <v>шт</v>
          </cell>
        </row>
        <row r="87">
          <cell r="A87" t="str">
            <v>352  Сардельки Сочинки с сыром 0,4 кг ТМ Стародворье   ПОКОМ</v>
          </cell>
          <cell r="B87" t="str">
            <v>шт</v>
          </cell>
        </row>
        <row r="88">
          <cell r="A88" t="str">
            <v>355 Сос Молочные для завтрака ОР полиамид мгс 0,4 кг НД СК  ПОКОМ</v>
          </cell>
          <cell r="B88" t="str">
            <v>шт</v>
          </cell>
        </row>
        <row r="89">
          <cell r="A89" t="str">
            <v>358 Колбаса Сервелат Мясорубский ТМ Стародворье с мелкорубленным окороком в вак упак  ПОКОМ</v>
          </cell>
          <cell r="B89" t="str">
            <v>кг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B90" t="str">
            <v>шт</v>
          </cell>
        </row>
        <row r="91">
          <cell r="A91" t="str">
            <v>361 Колбаса Салями Филейбургская зернистая ТМ Баварушка в оболочке  в вак 0.28кг ПОКОМ</v>
          </cell>
          <cell r="B91" t="str">
            <v>шт</v>
          </cell>
        </row>
        <row r="92">
          <cell r="A92" t="str">
            <v>363 Сардельки Филейские Вязанка ТМ Вязанка в обол NDX  ПОКОМ</v>
          </cell>
          <cell r="B92" t="str">
            <v>кг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B93" t="str">
            <v>шт</v>
          </cell>
        </row>
        <row r="94">
          <cell r="A94" t="str">
            <v>367 Вареные колбасы Молокуша Вязанка Фикс.вес 0,45 п/а Вязанка  ПОКОМ</v>
          </cell>
          <cell r="B94" t="str">
            <v>шт</v>
          </cell>
        </row>
        <row r="95">
          <cell r="A95" t="str">
            <v>369 Колбаса Сливушка ТМ Вязанка в оболочке полиамид вес.  ПОКОМ</v>
          </cell>
          <cell r="B95" t="str">
            <v>кг</v>
          </cell>
        </row>
        <row r="96">
          <cell r="A96" t="str">
            <v>370 Ветчина Сливушка с индейкой ТМ Вязанка в оболочке полиамид.</v>
          </cell>
          <cell r="B96" t="str">
            <v>кг</v>
          </cell>
        </row>
        <row r="97">
          <cell r="A97" t="str">
            <v>371  Сосиски Сочинки Молочные 0,4 кг ТМ Стародворье  ПОКОМ</v>
          </cell>
          <cell r="B97" t="str">
            <v>шт</v>
          </cell>
        </row>
        <row r="98">
          <cell r="A98" t="str">
            <v>372  Сосиски Сочинки Сливочные 0,4 кг ТМ Стародворье  ПОКОМ</v>
          </cell>
          <cell r="B98" t="str">
            <v>шт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</row>
        <row r="101">
          <cell r="A101" t="str">
            <v>БОНУС_096  Сосиски Баварские,  0.42кг,ПОКОМ</v>
          </cell>
          <cell r="B101" t="str">
            <v>шт</v>
          </cell>
        </row>
        <row r="102">
          <cell r="A102" t="str">
            <v>БОНУС_225  Колбаса Дугушка со шпиком, ВЕС, ТМ Стародворье   ПОКОМ</v>
          </cell>
          <cell r="B102" t="str">
            <v>кг</v>
          </cell>
        </row>
        <row r="103">
          <cell r="A103" t="str">
            <v>БОНУС_314 Колбаса вареная Филейская ТМ Вязанка ТС Классическая в оболочке полиамид.  ПОКОМ</v>
          </cell>
          <cell r="B103" t="str">
            <v>кг</v>
          </cell>
        </row>
        <row r="104">
          <cell r="A104" t="str">
            <v>У_231  Колбаса Молочная по-стародворски, ВЕС   ПОКОМ</v>
          </cell>
          <cell r="B104" t="str">
            <v>кг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V32"/>
  <sheetViews>
    <sheetView tabSelected="1" workbookViewId="0">
      <selection activeCell="X32" sqref="X32"/>
    </sheetView>
  </sheetViews>
  <sheetFormatPr defaultColWidth="10.5" defaultRowHeight="11.45" customHeight="1" outlineLevelRow="1" x14ac:dyDescent="0.2"/>
  <cols>
    <col min="1" max="1" width="8.33203125" style="1" customWidth="1"/>
    <col min="2" max="2" width="2.1640625" style="1" customWidth="1"/>
    <col min="3" max="3" width="4.1640625" style="1" customWidth="1"/>
    <col min="4" max="4" width="7.6640625" style="1" customWidth="1"/>
    <col min="5" max="5" width="2.5" style="1" customWidth="1"/>
    <col min="6" max="6" width="10.6640625" style="1" customWidth="1"/>
    <col min="7" max="7" width="8.83203125" style="1" customWidth="1"/>
    <col min="8" max="8" width="12.6640625" style="1" hidden="1" customWidth="1"/>
    <col min="9" max="9" width="5" style="1" customWidth="1"/>
    <col min="10" max="10" width="2.1640625" style="1" customWidth="1"/>
    <col min="11" max="11" width="3" style="1" customWidth="1"/>
    <col min="12" max="12" width="0.6640625" style="1" customWidth="1"/>
    <col min="13" max="13" width="8.33203125" style="1" customWidth="1"/>
    <col min="14" max="16" width="14" style="1" customWidth="1"/>
    <col min="17" max="17" width="17.33203125" style="1" customWidth="1"/>
    <col min="18" max="18" width="7.1640625" style="1" customWidth="1"/>
    <col min="19" max="19" width="14" style="1" customWidth="1"/>
    <col min="20" max="16384" width="10.5" style="9"/>
  </cols>
  <sheetData>
    <row r="1" spans="1:21" s="1" customFormat="1" ht="10.15" customHeight="1" x14ac:dyDescent="0.2"/>
    <row r="2" spans="1:21" s="8" customFormat="1" ht="25.1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</row>
    <row r="3" spans="1:21" ht="13.15" customHeight="1" outlineLevel="1" x14ac:dyDescent="0.2">
      <c r="A3" s="2" t="s">
        <v>1</v>
      </c>
      <c r="B3" s="2"/>
      <c r="C3" s="2"/>
      <c r="D3" s="2" t="s">
        <v>2</v>
      </c>
      <c r="E3" s="2"/>
      <c r="F3" s="2"/>
      <c r="G3" s="2"/>
      <c r="H3" s="2"/>
      <c r="I3" s="2"/>
      <c r="J3" s="2"/>
      <c r="K3" s="2"/>
    </row>
    <row r="4" spans="1:21" s="1" customFormat="1" ht="10.15" customHeight="1" x14ac:dyDescent="0.2"/>
    <row r="5" spans="1:21" ht="13.15" customHeight="1" x14ac:dyDescent="0.2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 ht="25.9" customHeight="1" x14ac:dyDescent="0.2">
      <c r="A6" s="6" t="s">
        <v>4</v>
      </c>
      <c r="B6" s="6"/>
      <c r="C6" s="6"/>
      <c r="D6" s="6"/>
      <c r="E6" s="6"/>
      <c r="F6" s="6" t="s">
        <v>5</v>
      </c>
      <c r="G6" s="6"/>
      <c r="H6" s="6"/>
      <c r="I6" s="6" t="s">
        <v>6</v>
      </c>
      <c r="J6" s="6"/>
      <c r="K6" s="6"/>
      <c r="L6" s="6"/>
      <c r="M6" s="6"/>
      <c r="N6" s="6"/>
      <c r="O6" s="6"/>
      <c r="P6" s="6"/>
      <c r="Q6" s="6"/>
      <c r="R6" s="6" t="s">
        <v>7</v>
      </c>
      <c r="S6" s="6" t="s">
        <v>8</v>
      </c>
    </row>
    <row r="7" spans="1:21" ht="10.9" customHeight="1" outlineLevel="1" x14ac:dyDescent="0.2">
      <c r="A7" s="10" t="s">
        <v>9</v>
      </c>
      <c r="B7" s="10"/>
      <c r="C7" s="10"/>
      <c r="D7" s="10"/>
      <c r="E7" s="10"/>
      <c r="F7" s="10" t="s">
        <v>10</v>
      </c>
      <c r="G7" s="10"/>
      <c r="H7" s="11"/>
      <c r="I7" s="12" t="s">
        <v>28</v>
      </c>
      <c r="J7" s="10"/>
      <c r="K7" s="10"/>
      <c r="L7" s="10"/>
      <c r="M7" s="10"/>
      <c r="N7" s="10"/>
      <c r="O7" s="10"/>
      <c r="P7" s="10"/>
      <c r="Q7" s="10"/>
      <c r="R7" s="10" t="s">
        <v>11</v>
      </c>
      <c r="S7" s="5">
        <v>236.41</v>
      </c>
      <c r="T7" s="13">
        <f>S7</f>
        <v>236.41</v>
      </c>
      <c r="U7" s="9" t="str">
        <f>VLOOKUP(I7,[1]TDSheet!$A:$B,2,0)</f>
        <v>кг</v>
      </c>
    </row>
    <row r="8" spans="1:21" ht="10.9" customHeight="1" outlineLevel="1" x14ac:dyDescent="0.2">
      <c r="A8" s="10" t="s">
        <v>12</v>
      </c>
      <c r="B8" s="10"/>
      <c r="C8" s="10"/>
      <c r="D8" s="10"/>
      <c r="E8" s="10"/>
      <c r="F8" s="10" t="s">
        <v>10</v>
      </c>
      <c r="G8" s="10"/>
      <c r="H8" s="11"/>
      <c r="I8" s="12" t="s">
        <v>29</v>
      </c>
      <c r="J8" s="10"/>
      <c r="K8" s="10"/>
      <c r="L8" s="10"/>
      <c r="M8" s="10"/>
      <c r="N8" s="10"/>
      <c r="O8" s="10"/>
      <c r="P8" s="10"/>
      <c r="Q8" s="10"/>
      <c r="R8" s="10" t="s">
        <v>11</v>
      </c>
      <c r="S8" s="5">
        <v>10.803000000000001</v>
      </c>
      <c r="T8" s="14">
        <f>S8+S9</f>
        <v>139.15899999999999</v>
      </c>
      <c r="U8" s="9" t="str">
        <f>VLOOKUP(I8,[1]TDSheet!$A:$B,2,0)</f>
        <v>кг</v>
      </c>
    </row>
    <row r="9" spans="1:21" ht="10.9" customHeight="1" outlineLevel="1" x14ac:dyDescent="0.2">
      <c r="A9" s="10" t="s">
        <v>13</v>
      </c>
      <c r="B9" s="10"/>
      <c r="C9" s="10"/>
      <c r="D9" s="10"/>
      <c r="E9" s="10"/>
      <c r="F9" s="10" t="s">
        <v>14</v>
      </c>
      <c r="G9" s="10"/>
      <c r="H9" s="11"/>
      <c r="I9" s="12" t="s">
        <v>29</v>
      </c>
      <c r="J9" s="10"/>
      <c r="K9" s="10"/>
      <c r="L9" s="10"/>
      <c r="M9" s="10"/>
      <c r="N9" s="10"/>
      <c r="O9" s="10"/>
      <c r="P9" s="10"/>
      <c r="Q9" s="10"/>
      <c r="R9" s="10" t="s">
        <v>11</v>
      </c>
      <c r="S9" s="5">
        <v>128.35599999999999</v>
      </c>
      <c r="T9" s="9">
        <v>0</v>
      </c>
      <c r="U9" s="9" t="str">
        <f>VLOOKUP(I9,[1]TDSheet!$A:$B,2,0)</f>
        <v>кг</v>
      </c>
    </row>
    <row r="10" spans="1:21" ht="10.9" customHeight="1" outlineLevel="1" x14ac:dyDescent="0.2">
      <c r="A10" s="10" t="s">
        <v>15</v>
      </c>
      <c r="B10" s="10"/>
      <c r="C10" s="10"/>
      <c r="D10" s="10"/>
      <c r="E10" s="10"/>
      <c r="F10" s="10" t="s">
        <v>16</v>
      </c>
      <c r="G10" s="10"/>
      <c r="H10" s="11"/>
      <c r="I10" s="15" t="s">
        <v>30</v>
      </c>
      <c r="J10" s="16"/>
      <c r="K10" s="16"/>
      <c r="L10" s="16"/>
      <c r="M10" s="16"/>
      <c r="N10" s="16"/>
      <c r="O10" s="16"/>
      <c r="P10" s="16"/>
      <c r="Q10" s="16"/>
      <c r="R10" s="16" t="s">
        <v>11</v>
      </c>
      <c r="S10" s="17">
        <v>13.848000000000001</v>
      </c>
      <c r="T10" s="18">
        <f>S10+S11</f>
        <v>225.43300000000002</v>
      </c>
      <c r="U10" s="9" t="e">
        <f>VLOOKUP(I10,[1]TDSheet!$A:$B,2,0)</f>
        <v>#N/A</v>
      </c>
    </row>
    <row r="11" spans="1:21" ht="10.9" customHeight="1" outlineLevel="1" x14ac:dyDescent="0.2">
      <c r="A11" s="10" t="s">
        <v>17</v>
      </c>
      <c r="B11" s="10"/>
      <c r="C11" s="10"/>
      <c r="D11" s="10"/>
      <c r="E11" s="10"/>
      <c r="F11" s="10" t="s">
        <v>18</v>
      </c>
      <c r="G11" s="10"/>
      <c r="H11" s="11"/>
      <c r="I11" s="15" t="s">
        <v>30</v>
      </c>
      <c r="J11" s="16"/>
      <c r="K11" s="16"/>
      <c r="L11" s="16"/>
      <c r="M11" s="16"/>
      <c r="N11" s="16"/>
      <c r="O11" s="16"/>
      <c r="P11" s="16"/>
      <c r="Q11" s="16"/>
      <c r="R11" s="16" t="s">
        <v>11</v>
      </c>
      <c r="S11" s="17">
        <v>211.58500000000001</v>
      </c>
      <c r="T11" s="19">
        <v>0</v>
      </c>
      <c r="U11" s="9" t="e">
        <f>VLOOKUP(I11,[1]TDSheet!$A:$B,2,0)</f>
        <v>#N/A</v>
      </c>
    </row>
    <row r="12" spans="1:21" ht="10.9" customHeight="1" outlineLevel="1" x14ac:dyDescent="0.2">
      <c r="A12" s="10" t="s">
        <v>17</v>
      </c>
      <c r="B12" s="10"/>
      <c r="C12" s="10"/>
      <c r="D12" s="10"/>
      <c r="E12" s="10"/>
      <c r="F12" s="10" t="s">
        <v>19</v>
      </c>
      <c r="G12" s="10"/>
      <c r="H12" s="11"/>
      <c r="I12" s="12" t="s">
        <v>31</v>
      </c>
      <c r="J12" s="10"/>
      <c r="K12" s="10"/>
      <c r="L12" s="10"/>
      <c r="M12" s="10"/>
      <c r="N12" s="10"/>
      <c r="O12" s="10"/>
      <c r="P12" s="10"/>
      <c r="Q12" s="10"/>
      <c r="R12" s="10" t="s">
        <v>11</v>
      </c>
      <c r="S12" s="5">
        <v>48.924999999999997</v>
      </c>
      <c r="T12" s="13">
        <f>S12</f>
        <v>48.924999999999997</v>
      </c>
      <c r="U12" s="9" t="str">
        <f>VLOOKUP(I12,[1]TDSheet!$A:$B,2,0)</f>
        <v>кг</v>
      </c>
    </row>
    <row r="13" spans="1:21" ht="10.9" customHeight="1" outlineLevel="1" x14ac:dyDescent="0.2">
      <c r="A13" s="10" t="s">
        <v>13</v>
      </c>
      <c r="B13" s="10"/>
      <c r="C13" s="10"/>
      <c r="D13" s="10"/>
      <c r="E13" s="10"/>
      <c r="F13" s="10" t="s">
        <v>20</v>
      </c>
      <c r="G13" s="10"/>
      <c r="H13" s="11"/>
      <c r="I13" s="12" t="s">
        <v>32</v>
      </c>
      <c r="J13" s="10"/>
      <c r="K13" s="10"/>
      <c r="L13" s="10"/>
      <c r="M13" s="10"/>
      <c r="N13" s="10"/>
      <c r="O13" s="10"/>
      <c r="P13" s="10"/>
      <c r="Q13" s="10"/>
      <c r="R13" s="10" t="s">
        <v>11</v>
      </c>
      <c r="S13" s="5">
        <v>96.712999999999994</v>
      </c>
      <c r="T13" s="13">
        <f>S13</f>
        <v>96.712999999999994</v>
      </c>
      <c r="U13" s="9" t="str">
        <f>VLOOKUP(I13,[1]TDSheet!$A:$B,2,0)</f>
        <v>кг</v>
      </c>
    </row>
    <row r="14" spans="1:21" ht="10.9" customHeight="1" outlineLevel="1" x14ac:dyDescent="0.2">
      <c r="A14" s="10" t="s">
        <v>9</v>
      </c>
      <c r="B14" s="10"/>
      <c r="C14" s="10"/>
      <c r="D14" s="10"/>
      <c r="E14" s="10"/>
      <c r="F14" s="10" t="s">
        <v>22</v>
      </c>
      <c r="G14" s="10"/>
      <c r="H14" s="11"/>
      <c r="I14" s="15" t="s">
        <v>33</v>
      </c>
      <c r="J14" s="16"/>
      <c r="K14" s="16"/>
      <c r="L14" s="16"/>
      <c r="M14" s="16"/>
      <c r="N14" s="16"/>
      <c r="O14" s="16"/>
      <c r="P14" s="16"/>
      <c r="Q14" s="16"/>
      <c r="R14" s="16" t="s">
        <v>23</v>
      </c>
      <c r="S14" s="17">
        <v>30</v>
      </c>
      <c r="T14" s="20">
        <f>S14</f>
        <v>30</v>
      </c>
      <c r="U14" s="9" t="e">
        <f>VLOOKUP(I14,[1]TDSheet!$A:$B,2,0)</f>
        <v>#N/A</v>
      </c>
    </row>
    <row r="15" spans="1:21" ht="10.9" customHeight="1" outlineLevel="1" x14ac:dyDescent="0.2">
      <c r="A15" s="10" t="s">
        <v>13</v>
      </c>
      <c r="B15" s="10"/>
      <c r="C15" s="10"/>
      <c r="D15" s="10"/>
      <c r="E15" s="10"/>
      <c r="F15" s="10" t="s">
        <v>14</v>
      </c>
      <c r="G15" s="10"/>
      <c r="H15" s="11"/>
      <c r="I15" s="15" t="s">
        <v>34</v>
      </c>
      <c r="J15" s="16"/>
      <c r="K15" s="16"/>
      <c r="L15" s="16"/>
      <c r="M15" s="16"/>
      <c r="N15" s="16"/>
      <c r="O15" s="16"/>
      <c r="P15" s="16"/>
      <c r="Q15" s="16"/>
      <c r="R15" s="16" t="s">
        <v>23</v>
      </c>
      <c r="S15" s="17">
        <v>21</v>
      </c>
      <c r="T15" s="20">
        <f>S15</f>
        <v>21</v>
      </c>
      <c r="U15" s="9" t="e">
        <f>VLOOKUP(I15,[1]TDSheet!$A:$B,2,0)</f>
        <v>#N/A</v>
      </c>
    </row>
    <row r="16" spans="1:21" ht="22.15" customHeight="1" outlineLevel="1" x14ac:dyDescent="0.2">
      <c r="A16" s="10" t="s">
        <v>9</v>
      </c>
      <c r="B16" s="10"/>
      <c r="C16" s="10"/>
      <c r="D16" s="10"/>
      <c r="E16" s="10"/>
      <c r="F16" s="10" t="s">
        <v>10</v>
      </c>
      <c r="G16" s="10"/>
      <c r="H16" s="11"/>
      <c r="I16" s="12" t="s">
        <v>35</v>
      </c>
      <c r="J16" s="10"/>
      <c r="K16" s="10"/>
      <c r="L16" s="10"/>
      <c r="M16" s="10"/>
      <c r="N16" s="10"/>
      <c r="O16" s="10"/>
      <c r="P16" s="10"/>
      <c r="Q16" s="10"/>
      <c r="R16" s="10" t="s">
        <v>23</v>
      </c>
      <c r="S16" s="5">
        <v>10.5</v>
      </c>
      <c r="T16" s="13">
        <f>S16</f>
        <v>10.5</v>
      </c>
      <c r="U16" s="9" t="str">
        <f>VLOOKUP(I16,[1]TDSheet!$A:$B,2,0)</f>
        <v>шт</v>
      </c>
    </row>
    <row r="17" spans="1:22" ht="10.9" customHeight="1" outlineLevel="1" x14ac:dyDescent="0.2">
      <c r="A17" s="10" t="s">
        <v>13</v>
      </c>
      <c r="B17" s="10"/>
      <c r="C17" s="10"/>
      <c r="D17" s="10"/>
      <c r="E17" s="10"/>
      <c r="F17" s="10" t="s">
        <v>14</v>
      </c>
      <c r="G17" s="10"/>
      <c r="H17" s="11"/>
      <c r="I17" s="12" t="s">
        <v>36</v>
      </c>
      <c r="J17" s="10"/>
      <c r="K17" s="10"/>
      <c r="L17" s="10"/>
      <c r="M17" s="10"/>
      <c r="N17" s="10"/>
      <c r="O17" s="10"/>
      <c r="P17" s="10"/>
      <c r="Q17" s="10"/>
      <c r="R17" s="10" t="s">
        <v>11</v>
      </c>
      <c r="S17" s="5">
        <v>240.67</v>
      </c>
      <c r="T17" s="13">
        <f>S17</f>
        <v>240.67</v>
      </c>
      <c r="U17" s="9" t="str">
        <f>VLOOKUP(I17,[1]TDSheet!$A:$B,2,0)</f>
        <v>кг</v>
      </c>
    </row>
    <row r="18" spans="1:22" ht="10.9" customHeight="1" outlineLevel="1" x14ac:dyDescent="0.2">
      <c r="A18" s="10" t="s">
        <v>24</v>
      </c>
      <c r="B18" s="10"/>
      <c r="C18" s="10"/>
      <c r="D18" s="10"/>
      <c r="E18" s="10"/>
      <c r="F18" s="10" t="s">
        <v>14</v>
      </c>
      <c r="G18" s="10"/>
      <c r="H18" s="10"/>
      <c r="I18" s="12" t="s">
        <v>37</v>
      </c>
      <c r="J18" s="10"/>
      <c r="K18" s="10"/>
      <c r="L18" s="10"/>
      <c r="M18" s="10"/>
      <c r="N18" s="10"/>
      <c r="O18" s="10"/>
      <c r="P18" s="10"/>
      <c r="Q18" s="10"/>
      <c r="R18" s="10" t="s">
        <v>11</v>
      </c>
      <c r="S18" s="5">
        <v>277.80500000000001</v>
      </c>
      <c r="T18" s="13">
        <f>S18</f>
        <v>277.80500000000001</v>
      </c>
      <c r="U18" s="9" t="str">
        <f>VLOOKUP(I18,[1]TDSheet!$A:$B,2,0)</f>
        <v>кг</v>
      </c>
    </row>
    <row r="19" spans="1:22" ht="10.9" customHeight="1" outlineLevel="1" x14ac:dyDescent="0.2">
      <c r="A19" s="10" t="s">
        <v>9</v>
      </c>
      <c r="B19" s="10"/>
      <c r="C19" s="10"/>
      <c r="D19" s="10"/>
      <c r="E19" s="10"/>
      <c r="F19" s="10" t="s">
        <v>22</v>
      </c>
      <c r="G19" s="10"/>
      <c r="H19" s="11"/>
      <c r="I19" s="12" t="s">
        <v>38</v>
      </c>
      <c r="J19" s="10"/>
      <c r="K19" s="10"/>
      <c r="L19" s="10"/>
      <c r="M19" s="10"/>
      <c r="N19" s="10"/>
      <c r="O19" s="10"/>
      <c r="P19" s="10"/>
      <c r="Q19" s="10"/>
      <c r="R19" s="10" t="s">
        <v>11</v>
      </c>
      <c r="S19" s="5">
        <v>26.538</v>
      </c>
      <c r="T19" s="13">
        <f>S19</f>
        <v>26.538</v>
      </c>
      <c r="U19" s="9" t="str">
        <f>VLOOKUP(I19,[1]TDSheet!$A:$B,2,0)</f>
        <v>кг</v>
      </c>
    </row>
    <row r="20" spans="1:22" ht="10.9" customHeight="1" outlineLevel="1" x14ac:dyDescent="0.2">
      <c r="A20" s="10" t="s">
        <v>13</v>
      </c>
      <c r="B20" s="10"/>
      <c r="C20" s="10"/>
      <c r="D20" s="10"/>
      <c r="E20" s="10"/>
      <c r="F20" s="10" t="s">
        <v>20</v>
      </c>
      <c r="G20" s="10"/>
      <c r="H20" s="11"/>
      <c r="I20" s="15" t="s">
        <v>39</v>
      </c>
      <c r="J20" s="16"/>
      <c r="K20" s="16"/>
      <c r="L20" s="16"/>
      <c r="M20" s="16"/>
      <c r="N20" s="16"/>
      <c r="O20" s="16"/>
      <c r="P20" s="16"/>
      <c r="Q20" s="16"/>
      <c r="R20" s="16" t="s">
        <v>11</v>
      </c>
      <c r="S20" s="17">
        <v>64.266000000000005</v>
      </c>
      <c r="T20" s="20">
        <f>S20</f>
        <v>64.266000000000005</v>
      </c>
      <c r="U20" s="9" t="e">
        <f>VLOOKUP(I20,[1]TDSheet!$A:$B,2,0)</f>
        <v>#N/A</v>
      </c>
    </row>
    <row r="21" spans="1:22" ht="22.15" customHeight="1" outlineLevel="1" x14ac:dyDescent="0.2">
      <c r="A21" s="10" t="s">
        <v>13</v>
      </c>
      <c r="B21" s="10"/>
      <c r="C21" s="10"/>
      <c r="D21" s="10"/>
      <c r="E21" s="10"/>
      <c r="F21" s="10" t="s">
        <v>20</v>
      </c>
      <c r="G21" s="10"/>
      <c r="H21" s="11"/>
      <c r="I21" s="12" t="s">
        <v>40</v>
      </c>
      <c r="J21" s="10"/>
      <c r="K21" s="10"/>
      <c r="L21" s="10"/>
      <c r="M21" s="10"/>
      <c r="N21" s="10"/>
      <c r="O21" s="10"/>
      <c r="P21" s="10"/>
      <c r="Q21" s="10"/>
      <c r="R21" s="10" t="s">
        <v>11</v>
      </c>
      <c r="S21" s="5">
        <v>38.585999999999999</v>
      </c>
      <c r="T21" s="13">
        <f>S21</f>
        <v>38.585999999999999</v>
      </c>
      <c r="U21" s="9" t="str">
        <f>VLOOKUP(I21,[1]TDSheet!$A:$B,2,0)</f>
        <v>кг</v>
      </c>
    </row>
    <row r="22" spans="1:22" ht="10.9" customHeight="1" outlineLevel="1" x14ac:dyDescent="0.2">
      <c r="A22" s="10" t="s">
        <v>12</v>
      </c>
      <c r="B22" s="10"/>
      <c r="C22" s="10"/>
      <c r="D22" s="10"/>
      <c r="E22" s="10"/>
      <c r="F22" s="10" t="s">
        <v>25</v>
      </c>
      <c r="G22" s="10"/>
      <c r="H22" s="11"/>
      <c r="I22" s="15" t="s">
        <v>41</v>
      </c>
      <c r="J22" s="16"/>
      <c r="K22" s="16"/>
      <c r="L22" s="16"/>
      <c r="M22" s="16"/>
      <c r="N22" s="16"/>
      <c r="O22" s="16"/>
      <c r="P22" s="16"/>
      <c r="Q22" s="16"/>
      <c r="R22" s="16" t="s">
        <v>11</v>
      </c>
      <c r="S22" s="17">
        <v>46.643999999999998</v>
      </c>
      <c r="T22" s="18">
        <f>S22+S23</f>
        <v>70.281999999999996</v>
      </c>
      <c r="U22" s="9" t="e">
        <f>VLOOKUP(I22,[1]TDSheet!$A:$B,2,0)</f>
        <v>#N/A</v>
      </c>
    </row>
    <row r="23" spans="1:22" ht="10.9" customHeight="1" outlineLevel="1" x14ac:dyDescent="0.2">
      <c r="A23" s="10" t="s">
        <v>9</v>
      </c>
      <c r="B23" s="10"/>
      <c r="C23" s="10"/>
      <c r="D23" s="10"/>
      <c r="E23" s="10"/>
      <c r="F23" s="10" t="s">
        <v>10</v>
      </c>
      <c r="G23" s="10"/>
      <c r="H23" s="11"/>
      <c r="I23" s="15" t="s">
        <v>41</v>
      </c>
      <c r="J23" s="16"/>
      <c r="K23" s="16"/>
      <c r="L23" s="16"/>
      <c r="M23" s="16"/>
      <c r="N23" s="16"/>
      <c r="O23" s="16"/>
      <c r="P23" s="16"/>
      <c r="Q23" s="16"/>
      <c r="R23" s="16" t="s">
        <v>11</v>
      </c>
      <c r="S23" s="17">
        <v>23.638000000000002</v>
      </c>
      <c r="T23" s="19">
        <v>0</v>
      </c>
      <c r="U23" s="9" t="e">
        <f>VLOOKUP(I23,[1]TDSheet!$A:$B,2,0)</f>
        <v>#N/A</v>
      </c>
    </row>
    <row r="24" spans="1:22" ht="13.15" customHeight="1" outlineLevel="1" x14ac:dyDescent="0.2">
      <c r="A24" s="10" t="s">
        <v>13</v>
      </c>
      <c r="B24" s="10"/>
      <c r="C24" s="10"/>
      <c r="D24" s="10"/>
      <c r="E24" s="10"/>
      <c r="F24" s="10" t="s">
        <v>20</v>
      </c>
      <c r="G24" s="10"/>
      <c r="H24" s="11"/>
      <c r="I24" s="12" t="s">
        <v>42</v>
      </c>
      <c r="J24" s="10"/>
      <c r="K24" s="10"/>
      <c r="L24" s="10"/>
      <c r="M24" s="10"/>
      <c r="N24" s="10"/>
      <c r="O24" s="10"/>
      <c r="P24" s="10"/>
      <c r="Q24" s="10"/>
      <c r="R24" s="10" t="s">
        <v>11</v>
      </c>
      <c r="S24" s="5">
        <v>39.264000000000003</v>
      </c>
      <c r="T24" s="13">
        <f>S24</f>
        <v>39.264000000000003</v>
      </c>
      <c r="U24" s="9" t="str">
        <f>VLOOKUP(I24,[1]TDSheet!$A:$B,2,0)</f>
        <v>кг</v>
      </c>
    </row>
    <row r="25" spans="1:22" ht="10.9" customHeight="1" outlineLevel="1" x14ac:dyDescent="0.2">
      <c r="A25" s="10" t="s">
        <v>13</v>
      </c>
      <c r="B25" s="10"/>
      <c r="C25" s="10"/>
      <c r="D25" s="10"/>
      <c r="E25" s="10"/>
      <c r="F25" s="10" t="s">
        <v>14</v>
      </c>
      <c r="G25" s="10"/>
      <c r="H25" s="11"/>
      <c r="I25" s="12" t="s">
        <v>43</v>
      </c>
      <c r="J25" s="10"/>
      <c r="K25" s="10"/>
      <c r="L25" s="10"/>
      <c r="M25" s="10"/>
      <c r="N25" s="10"/>
      <c r="O25" s="10"/>
      <c r="P25" s="10"/>
      <c r="Q25" s="10"/>
      <c r="R25" s="10" t="s">
        <v>11</v>
      </c>
      <c r="S25" s="5">
        <v>21.811</v>
      </c>
      <c r="T25" s="13">
        <f>S25</f>
        <v>21.811</v>
      </c>
      <c r="U25" s="9" t="e">
        <f>VLOOKUP(I25,[1]TDSheet!$A:$B,2,0)</f>
        <v>#N/A</v>
      </c>
      <c r="V25" s="9" t="s">
        <v>49</v>
      </c>
    </row>
    <row r="26" spans="1:22" ht="10.9" customHeight="1" outlineLevel="1" x14ac:dyDescent="0.2">
      <c r="A26" s="10" t="s">
        <v>17</v>
      </c>
      <c r="B26" s="10"/>
      <c r="C26" s="10"/>
      <c r="D26" s="10"/>
      <c r="E26" s="10"/>
      <c r="F26" s="10" t="s">
        <v>26</v>
      </c>
      <c r="G26" s="10"/>
      <c r="H26" s="11"/>
      <c r="I26" s="12" t="s">
        <v>44</v>
      </c>
      <c r="J26" s="10"/>
      <c r="K26" s="10"/>
      <c r="L26" s="10"/>
      <c r="M26" s="10"/>
      <c r="N26" s="10"/>
      <c r="O26" s="10"/>
      <c r="P26" s="10"/>
      <c r="Q26" s="10"/>
      <c r="R26" s="10" t="s">
        <v>23</v>
      </c>
      <c r="S26" s="5">
        <v>31.5</v>
      </c>
      <c r="T26" s="13">
        <f>S26</f>
        <v>31.5</v>
      </c>
      <c r="U26" s="9" t="str">
        <f>VLOOKUP(I26,[1]TDSheet!$A:$B,2,0)</f>
        <v>шт</v>
      </c>
    </row>
    <row r="27" spans="1:22" ht="10.9" customHeight="1" outlineLevel="1" x14ac:dyDescent="0.2">
      <c r="A27" s="10" t="s">
        <v>9</v>
      </c>
      <c r="B27" s="10"/>
      <c r="C27" s="10"/>
      <c r="D27" s="10"/>
      <c r="E27" s="10"/>
      <c r="F27" s="10" t="s">
        <v>22</v>
      </c>
      <c r="G27" s="10"/>
      <c r="H27" s="11"/>
      <c r="I27" s="12" t="s">
        <v>45</v>
      </c>
      <c r="J27" s="10"/>
      <c r="K27" s="10"/>
      <c r="L27" s="10"/>
      <c r="M27" s="10"/>
      <c r="N27" s="10"/>
      <c r="O27" s="10"/>
      <c r="P27" s="10"/>
      <c r="Q27" s="10"/>
      <c r="R27" s="10" t="s">
        <v>11</v>
      </c>
      <c r="S27" s="5">
        <v>115.37</v>
      </c>
      <c r="T27" s="14">
        <f>S27+S28</f>
        <v>246.26500000000001</v>
      </c>
      <c r="U27" s="9" t="e">
        <f>VLOOKUP(I27,[1]TDSheet!$A:$B,2,0)</f>
        <v>#N/A</v>
      </c>
      <c r="V27" s="9" t="s">
        <v>50</v>
      </c>
    </row>
    <row r="28" spans="1:22" ht="10.9" customHeight="1" outlineLevel="1" x14ac:dyDescent="0.2">
      <c r="A28" s="10" t="s">
        <v>13</v>
      </c>
      <c r="B28" s="10"/>
      <c r="C28" s="10"/>
      <c r="D28" s="10"/>
      <c r="E28" s="10"/>
      <c r="F28" s="10" t="s">
        <v>14</v>
      </c>
      <c r="G28" s="10"/>
      <c r="H28" s="11"/>
      <c r="I28" s="12" t="s">
        <v>45</v>
      </c>
      <c r="J28" s="10"/>
      <c r="K28" s="10"/>
      <c r="L28" s="10"/>
      <c r="M28" s="10"/>
      <c r="N28" s="10"/>
      <c r="O28" s="10"/>
      <c r="P28" s="10"/>
      <c r="Q28" s="10"/>
      <c r="R28" s="10" t="s">
        <v>11</v>
      </c>
      <c r="S28" s="5">
        <v>130.89500000000001</v>
      </c>
      <c r="T28" s="9">
        <v>0</v>
      </c>
      <c r="U28" s="9" t="e">
        <f>VLOOKUP(I28,[1]TDSheet!$A:$B,2,0)</f>
        <v>#N/A</v>
      </c>
    </row>
    <row r="29" spans="1:22" ht="22.15" customHeight="1" outlineLevel="1" x14ac:dyDescent="0.2">
      <c r="A29" s="10" t="s">
        <v>13</v>
      </c>
      <c r="B29" s="10"/>
      <c r="C29" s="10"/>
      <c r="D29" s="10"/>
      <c r="E29" s="10"/>
      <c r="F29" s="10" t="s">
        <v>21</v>
      </c>
      <c r="G29" s="10"/>
      <c r="H29" s="11"/>
      <c r="I29" s="12" t="s">
        <v>46</v>
      </c>
      <c r="J29" s="10"/>
      <c r="K29" s="10"/>
      <c r="L29" s="10"/>
      <c r="M29" s="10"/>
      <c r="N29" s="10"/>
      <c r="O29" s="10"/>
      <c r="P29" s="10"/>
      <c r="Q29" s="10"/>
      <c r="R29" s="10" t="s">
        <v>11</v>
      </c>
      <c r="S29" s="5">
        <v>19.57</v>
      </c>
      <c r="T29" s="13">
        <f>S29</f>
        <v>19.57</v>
      </c>
      <c r="U29" s="9" t="e">
        <f>VLOOKUP(I29,[1]TDSheet!$A:$B,2,0)</f>
        <v>#N/A</v>
      </c>
    </row>
    <row r="30" spans="1:22" ht="10.9" customHeight="1" outlineLevel="1" x14ac:dyDescent="0.2">
      <c r="A30" s="10" t="s">
        <v>13</v>
      </c>
      <c r="B30" s="10"/>
      <c r="C30" s="10"/>
      <c r="D30" s="10"/>
      <c r="E30" s="10"/>
      <c r="F30" s="10" t="s">
        <v>21</v>
      </c>
      <c r="G30" s="10"/>
      <c r="H30" s="11"/>
      <c r="I30" s="12" t="s">
        <v>47</v>
      </c>
      <c r="J30" s="10"/>
      <c r="K30" s="10"/>
      <c r="L30" s="10"/>
      <c r="M30" s="10"/>
      <c r="N30" s="10"/>
      <c r="O30" s="10"/>
      <c r="P30" s="10"/>
      <c r="Q30" s="10"/>
      <c r="R30" s="10" t="s">
        <v>11</v>
      </c>
      <c r="S30" s="5">
        <v>19.943000000000001</v>
      </c>
      <c r="T30" s="13">
        <f>S30</f>
        <v>19.943000000000001</v>
      </c>
      <c r="U30" s="9" t="e">
        <f>VLOOKUP(I30,[1]TDSheet!$A:$B,2,0)</f>
        <v>#N/A</v>
      </c>
    </row>
    <row r="31" spans="1:22" ht="10.9" customHeight="1" outlineLevel="1" x14ac:dyDescent="0.2">
      <c r="A31" s="10" t="s">
        <v>13</v>
      </c>
      <c r="B31" s="10"/>
      <c r="C31" s="10"/>
      <c r="D31" s="10"/>
      <c r="E31" s="10"/>
      <c r="F31" s="10" t="s">
        <v>20</v>
      </c>
      <c r="G31" s="10"/>
      <c r="H31" s="11"/>
      <c r="I31" s="15" t="s">
        <v>48</v>
      </c>
      <c r="J31" s="16"/>
      <c r="K31" s="16"/>
      <c r="L31" s="16"/>
      <c r="M31" s="16"/>
      <c r="N31" s="16"/>
      <c r="O31" s="16"/>
      <c r="P31" s="16"/>
      <c r="Q31" s="16"/>
      <c r="R31" s="16" t="s">
        <v>11</v>
      </c>
      <c r="S31" s="17">
        <v>12.961</v>
      </c>
      <c r="T31" s="20">
        <f>S31</f>
        <v>12.961</v>
      </c>
      <c r="U31" s="9" t="e">
        <f>VLOOKUP(I31,[1]TDSheet!$A:$B,2,0)</f>
        <v>#N/A</v>
      </c>
    </row>
    <row r="32" spans="1:22" ht="13.15" customHeight="1" x14ac:dyDescent="0.2">
      <c r="A32" s="6" t="s">
        <v>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>
        <f>SUM(S7:S31)</f>
        <v>1917.6009999999999</v>
      </c>
    </row>
  </sheetData>
  <pageMargins left="0" right="0" top="0" bottom="0" header="0.51181102362204722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2023-09-20T10:08:10Z</cp:lastPrinted>
  <dcterms:modified xsi:type="dcterms:W3CDTF">2023-09-21T06:31:22Z</dcterms:modified>
</cp:coreProperties>
</file>