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заказы\статистика филиалы\2023\09,23\20,09,23 КИ\"/>
    </mc:Choice>
  </mc:AlternateContent>
  <xr:revisionPtr revIDLastSave="0" documentId="13_ncr:1_{C845E893-58DA-4781-BCAB-B5D5CF8BEB9F}" xr6:coauthVersionLast="45" xr6:coauthVersionMax="45" xr10:uidLastSave="{00000000-0000-0000-0000-000000000000}"/>
  <bookViews>
    <workbookView xWindow="-120" yWindow="-120" windowWidth="29040" windowHeight="15840" tabRatio="280" xr2:uid="{00000000-000D-0000-FFFF-FFFF00000000}"/>
  </bookViews>
  <sheets>
    <sheet name="TDSheet" sheetId="1" r:id="rId1"/>
    <sheet name="Лист1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TDSheet!$A$3:$AH$104</definedName>
    <definedName name="_xlnm._FilterDatabase" localSheetId="1" hidden="1">Лист1!$A$1:$F$100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7" i="1" l="1"/>
  <c r="Q37" i="1"/>
  <c r="Q45" i="1"/>
  <c r="Q48" i="1"/>
  <c r="Q49" i="1"/>
  <c r="Q71" i="1"/>
  <c r="Q73" i="1"/>
  <c r="Q96" i="1"/>
  <c r="Q97" i="1"/>
  <c r="Q98" i="1"/>
  <c r="AE39" i="1" l="1"/>
  <c r="AE59" i="1"/>
  <c r="AE77" i="1"/>
  <c r="AE87" i="1"/>
  <c r="AE95" i="1"/>
  <c r="AE96" i="1"/>
  <c r="AE97" i="1"/>
  <c r="AE98" i="1"/>
  <c r="AE99" i="1"/>
  <c r="AE100" i="1"/>
  <c r="I7" i="1" l="1"/>
  <c r="I8" i="1"/>
  <c r="I9" i="1"/>
  <c r="I10" i="1"/>
  <c r="I11" i="1"/>
  <c r="I12" i="1"/>
  <c r="I14" i="1"/>
  <c r="I15" i="1"/>
  <c r="I16" i="1"/>
  <c r="I20" i="1"/>
  <c r="I28" i="1"/>
  <c r="I31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6" i="1"/>
  <c r="I57" i="1"/>
  <c r="I58" i="1"/>
  <c r="I59" i="1"/>
  <c r="I60" i="1"/>
  <c r="I61" i="1"/>
  <c r="I62" i="1"/>
  <c r="I63" i="1"/>
  <c r="I64" i="1"/>
  <c r="I67" i="1"/>
  <c r="I68" i="1"/>
  <c r="I69" i="1"/>
  <c r="I71" i="1"/>
  <c r="I72" i="1"/>
  <c r="I73" i="1"/>
  <c r="I74" i="1"/>
  <c r="I75" i="1"/>
  <c r="I79" i="1"/>
  <c r="I87" i="1"/>
  <c r="I89" i="1"/>
  <c r="I90" i="1"/>
  <c r="I91" i="1"/>
  <c r="I92" i="1"/>
  <c r="I93" i="1"/>
  <c r="I95" i="1"/>
  <c r="I96" i="1"/>
  <c r="I97" i="1"/>
  <c r="I98" i="1"/>
  <c r="I99" i="1"/>
  <c r="I100" i="1"/>
  <c r="I101" i="1"/>
  <c r="I102" i="1"/>
  <c r="I103" i="1"/>
  <c r="I104" i="1"/>
  <c r="I6" i="1"/>
  <c r="H13" i="1"/>
  <c r="I13" i="1" s="1"/>
  <c r="H17" i="1"/>
  <c r="I17" i="1" s="1"/>
  <c r="H18" i="1"/>
  <c r="I18" i="1" s="1"/>
  <c r="H19" i="1"/>
  <c r="I19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9" i="1"/>
  <c r="I29" i="1" s="1"/>
  <c r="H30" i="1"/>
  <c r="I30" i="1" s="1"/>
  <c r="H32" i="1"/>
  <c r="I32" i="1" s="1"/>
  <c r="H33" i="1"/>
  <c r="I33" i="1" s="1"/>
  <c r="H34" i="1"/>
  <c r="I34" i="1" s="1"/>
  <c r="H35" i="1"/>
  <c r="I35" i="1" s="1"/>
  <c r="H36" i="1"/>
  <c r="I36" i="1" s="1"/>
  <c r="H55" i="1"/>
  <c r="I55" i="1" s="1"/>
  <c r="H65" i="1"/>
  <c r="I65" i="1" s="1"/>
  <c r="H66" i="1"/>
  <c r="I66" i="1" s="1"/>
  <c r="H70" i="1"/>
  <c r="I70" i="1" s="1"/>
  <c r="H76" i="1"/>
  <c r="I76" i="1" s="1"/>
  <c r="H77" i="1"/>
  <c r="I77" i="1" s="1"/>
  <c r="H78" i="1"/>
  <c r="I78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8" i="1"/>
  <c r="I88" i="1" s="1"/>
  <c r="H94" i="1"/>
  <c r="I94" i="1" s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6" i="1"/>
  <c r="P37" i="1"/>
  <c r="P38" i="1"/>
  <c r="P41" i="1"/>
  <c r="P44" i="1"/>
  <c r="P46" i="1"/>
  <c r="P60" i="1"/>
  <c r="O7" i="1"/>
  <c r="O8" i="1"/>
  <c r="O9" i="1"/>
  <c r="O35" i="1"/>
  <c r="O38" i="1"/>
  <c r="O42" i="1"/>
  <c r="O44" i="1"/>
  <c r="O63" i="1"/>
  <c r="O67" i="1"/>
  <c r="O76" i="1"/>
  <c r="O6" i="1"/>
  <c r="X88" i="1" l="1"/>
  <c r="W88" i="1"/>
  <c r="W85" i="1"/>
  <c r="X85" i="1"/>
  <c r="W83" i="1"/>
  <c r="X83" i="1"/>
  <c r="W81" i="1"/>
  <c r="X81" i="1"/>
  <c r="X78" i="1"/>
  <c r="W78" i="1"/>
  <c r="X76" i="1"/>
  <c r="W76" i="1"/>
  <c r="W66" i="1"/>
  <c r="X66" i="1"/>
  <c r="X55" i="1"/>
  <c r="W55" i="1"/>
  <c r="W35" i="1"/>
  <c r="X35" i="1"/>
  <c r="W33" i="1"/>
  <c r="X33" i="1"/>
  <c r="X30" i="1"/>
  <c r="W30" i="1"/>
  <c r="W27" i="1"/>
  <c r="X27" i="1"/>
  <c r="W25" i="1"/>
  <c r="X25" i="1"/>
  <c r="W23" i="1"/>
  <c r="X23" i="1"/>
  <c r="W21" i="1"/>
  <c r="X21" i="1"/>
  <c r="X18" i="1"/>
  <c r="W18" i="1"/>
  <c r="W13" i="1"/>
  <c r="X13" i="1"/>
  <c r="X104" i="1"/>
  <c r="W104" i="1"/>
  <c r="X102" i="1"/>
  <c r="W102" i="1"/>
  <c r="X100" i="1"/>
  <c r="W100" i="1"/>
  <c r="X98" i="1"/>
  <c r="W98" i="1"/>
  <c r="X96" i="1"/>
  <c r="W96" i="1"/>
  <c r="W93" i="1"/>
  <c r="X93" i="1"/>
  <c r="W91" i="1"/>
  <c r="X91" i="1"/>
  <c r="W89" i="1"/>
  <c r="X89" i="1"/>
  <c r="W79" i="1"/>
  <c r="X79" i="1"/>
  <c r="X74" i="1"/>
  <c r="W74" i="1"/>
  <c r="W72" i="1"/>
  <c r="X72" i="1"/>
  <c r="X69" i="1"/>
  <c r="W69" i="1"/>
  <c r="X67" i="1"/>
  <c r="W67" i="1"/>
  <c r="X63" i="1"/>
  <c r="W63" i="1"/>
  <c r="X61" i="1"/>
  <c r="W61" i="1"/>
  <c r="X59" i="1"/>
  <c r="W59" i="1"/>
  <c r="X57" i="1"/>
  <c r="W57" i="1"/>
  <c r="W54" i="1"/>
  <c r="X54" i="1"/>
  <c r="W52" i="1"/>
  <c r="X52" i="1"/>
  <c r="W50" i="1"/>
  <c r="X50" i="1"/>
  <c r="X48" i="1"/>
  <c r="W48" i="1"/>
  <c r="W46" i="1"/>
  <c r="X46" i="1"/>
  <c r="X44" i="1"/>
  <c r="W44" i="1"/>
  <c r="X42" i="1"/>
  <c r="W42" i="1"/>
  <c r="W40" i="1"/>
  <c r="X40" i="1"/>
  <c r="W38" i="1"/>
  <c r="X38" i="1"/>
  <c r="W31" i="1"/>
  <c r="X31" i="1"/>
  <c r="X20" i="1"/>
  <c r="W20" i="1"/>
  <c r="W15" i="1"/>
  <c r="X15" i="1"/>
  <c r="X12" i="1"/>
  <c r="W12" i="1"/>
  <c r="X10" i="1"/>
  <c r="W10" i="1"/>
  <c r="X8" i="1"/>
  <c r="W8" i="1"/>
  <c r="X94" i="1"/>
  <c r="W94" i="1"/>
  <c r="X86" i="1"/>
  <c r="W86" i="1"/>
  <c r="X84" i="1"/>
  <c r="W84" i="1"/>
  <c r="X82" i="1"/>
  <c r="W82" i="1"/>
  <c r="X80" i="1"/>
  <c r="W80" i="1"/>
  <c r="W77" i="1"/>
  <c r="X77" i="1"/>
  <c r="W70" i="1"/>
  <c r="X70" i="1"/>
  <c r="X65" i="1"/>
  <c r="W65" i="1"/>
  <c r="X36" i="1"/>
  <c r="W36" i="1"/>
  <c r="X34" i="1"/>
  <c r="W34" i="1"/>
  <c r="X32" i="1"/>
  <c r="W32" i="1"/>
  <c r="W29" i="1"/>
  <c r="X29" i="1"/>
  <c r="X26" i="1"/>
  <c r="W26" i="1"/>
  <c r="X24" i="1"/>
  <c r="W24" i="1"/>
  <c r="X22" i="1"/>
  <c r="W22" i="1"/>
  <c r="W19" i="1"/>
  <c r="X19" i="1"/>
  <c r="W17" i="1"/>
  <c r="X17" i="1"/>
  <c r="X6" i="1"/>
  <c r="W6" i="1"/>
  <c r="X103" i="1"/>
  <c r="W103" i="1"/>
  <c r="X101" i="1"/>
  <c r="W101" i="1"/>
  <c r="X99" i="1"/>
  <c r="W99" i="1"/>
  <c r="X97" i="1"/>
  <c r="W97" i="1"/>
  <c r="X95" i="1"/>
  <c r="W95" i="1"/>
  <c r="X92" i="1"/>
  <c r="W92" i="1"/>
  <c r="X90" i="1"/>
  <c r="W90" i="1"/>
  <c r="W87" i="1"/>
  <c r="X87" i="1"/>
  <c r="W75" i="1"/>
  <c r="X75" i="1"/>
  <c r="W73" i="1"/>
  <c r="X73" i="1"/>
  <c r="X71" i="1"/>
  <c r="W71" i="1"/>
  <c r="W68" i="1"/>
  <c r="X68" i="1"/>
  <c r="W64" i="1"/>
  <c r="X64" i="1"/>
  <c r="W62" i="1"/>
  <c r="X62" i="1"/>
  <c r="W60" i="1"/>
  <c r="X60" i="1"/>
  <c r="W58" i="1"/>
  <c r="X58" i="1"/>
  <c r="W56" i="1"/>
  <c r="X56" i="1"/>
  <c r="X53" i="1"/>
  <c r="W53" i="1"/>
  <c r="X51" i="1"/>
  <c r="W51" i="1"/>
  <c r="X49" i="1"/>
  <c r="W49" i="1"/>
  <c r="X47" i="1"/>
  <c r="W47" i="1"/>
  <c r="W45" i="1"/>
  <c r="X45" i="1"/>
  <c r="W43" i="1"/>
  <c r="X43" i="1"/>
  <c r="X39" i="1"/>
  <c r="W39" i="1"/>
  <c r="X37" i="1"/>
  <c r="W37" i="1"/>
  <c r="X28" i="1"/>
  <c r="W28" i="1"/>
  <c r="X16" i="1"/>
  <c r="W16" i="1"/>
  <c r="X14" i="1"/>
  <c r="W14" i="1"/>
  <c r="W11" i="1"/>
  <c r="X11" i="1"/>
  <c r="W9" i="1"/>
  <c r="X9" i="1"/>
  <c r="X7" i="1"/>
  <c r="W7" i="1"/>
  <c r="W41" i="1"/>
  <c r="X41" i="1"/>
  <c r="S20" i="1"/>
  <c r="AB28" i="1"/>
  <c r="AB101" i="1"/>
  <c r="AB102" i="1"/>
  <c r="AB103" i="1"/>
  <c r="AA28" i="1"/>
  <c r="AA101" i="1"/>
  <c r="AA102" i="1"/>
  <c r="AA103" i="1"/>
  <c r="G5" i="1"/>
  <c r="F5" i="1"/>
  <c r="J28" i="1"/>
  <c r="AE28" i="1" s="1"/>
  <c r="J101" i="1"/>
  <c r="AE101" i="1" s="1"/>
  <c r="J102" i="1"/>
  <c r="AE102" i="1" s="1"/>
  <c r="J103" i="1"/>
  <c r="AE103" i="1" s="1"/>
  <c r="AH5" i="1"/>
  <c r="AG5" i="1"/>
  <c r="AF5" i="1"/>
  <c r="V5" i="1"/>
  <c r="U5" i="1"/>
  <c r="T5" i="1"/>
  <c r="S5" i="1"/>
  <c r="R5" i="1"/>
  <c r="Q5" i="1"/>
  <c r="P5" i="1"/>
  <c r="O5" i="1"/>
  <c r="N5" i="1"/>
  <c r="M5" i="1"/>
  <c r="L5" i="1"/>
  <c r="K5" i="1"/>
  <c r="AB7" i="1" l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9" i="1"/>
  <c r="AB30" i="1"/>
  <c r="AB31" i="1"/>
  <c r="AB32" i="1"/>
  <c r="AB33" i="1"/>
  <c r="AB34" i="1"/>
  <c r="AB35" i="1"/>
  <c r="AB36" i="1"/>
  <c r="AB37" i="1"/>
  <c r="AB38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8" i="1"/>
  <c r="AB79" i="1"/>
  <c r="AB80" i="1"/>
  <c r="AB81" i="1"/>
  <c r="AB82" i="1"/>
  <c r="AB83" i="1"/>
  <c r="AB84" i="1"/>
  <c r="AB85" i="1"/>
  <c r="AB86" i="1"/>
  <c r="AB88" i="1"/>
  <c r="AB89" i="1"/>
  <c r="AB90" i="1"/>
  <c r="AB91" i="1"/>
  <c r="AB92" i="1"/>
  <c r="AB93" i="1"/>
  <c r="AB94" i="1"/>
  <c r="AB104" i="1"/>
  <c r="AB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9" i="1"/>
  <c r="AA30" i="1"/>
  <c r="AA31" i="1"/>
  <c r="AA32" i="1"/>
  <c r="AA33" i="1"/>
  <c r="AA34" i="1"/>
  <c r="AA35" i="1"/>
  <c r="AA36" i="1"/>
  <c r="AA37" i="1"/>
  <c r="AA38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8" i="1"/>
  <c r="AA79" i="1"/>
  <c r="AA80" i="1"/>
  <c r="AA81" i="1"/>
  <c r="AA82" i="1"/>
  <c r="AA83" i="1"/>
  <c r="AA84" i="1"/>
  <c r="AA85" i="1"/>
  <c r="AA86" i="1"/>
  <c r="AA88" i="1"/>
  <c r="AA89" i="1"/>
  <c r="AA90" i="1"/>
  <c r="AA91" i="1"/>
  <c r="AA92" i="1"/>
  <c r="AA93" i="1"/>
  <c r="AA94" i="1"/>
  <c r="AA104" i="1"/>
  <c r="AC7" i="1"/>
  <c r="AC8" i="1"/>
  <c r="AC9" i="1"/>
  <c r="AC10" i="1"/>
  <c r="AC11" i="1"/>
  <c r="AC12" i="1"/>
  <c r="AC14" i="1"/>
  <c r="AC15" i="1"/>
  <c r="AC16" i="1"/>
  <c r="AC20" i="1"/>
  <c r="AC28" i="1"/>
  <c r="AC31" i="1"/>
  <c r="AC37" i="1"/>
  <c r="AC38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6" i="1"/>
  <c r="AC57" i="1"/>
  <c r="AC58" i="1"/>
  <c r="AC60" i="1"/>
  <c r="AC62" i="1"/>
  <c r="AC63" i="1"/>
  <c r="AC64" i="1"/>
  <c r="AC65" i="1"/>
  <c r="AC66" i="1"/>
  <c r="AC67" i="1"/>
  <c r="AC68" i="1"/>
  <c r="AC71" i="1"/>
  <c r="AC72" i="1"/>
  <c r="AC73" i="1"/>
  <c r="AC74" i="1"/>
  <c r="AC75" i="1"/>
  <c r="AC76" i="1"/>
  <c r="AC78" i="1"/>
  <c r="AC79" i="1"/>
  <c r="AC81" i="1"/>
  <c r="AC89" i="1"/>
  <c r="AC90" i="1"/>
  <c r="AC91" i="1"/>
  <c r="AC92" i="1"/>
  <c r="AC93" i="1"/>
  <c r="AC94" i="1"/>
  <c r="AC101" i="1"/>
  <c r="AC102" i="1"/>
  <c r="AC103" i="1"/>
  <c r="AC104" i="1"/>
  <c r="AC6" i="1"/>
  <c r="AC13" i="1"/>
  <c r="AC17" i="1"/>
  <c r="AC18" i="1"/>
  <c r="AC19" i="1"/>
  <c r="AC21" i="1"/>
  <c r="AC22" i="1"/>
  <c r="AC23" i="1"/>
  <c r="AC24" i="1"/>
  <c r="AC25" i="1"/>
  <c r="AC26" i="1"/>
  <c r="AC27" i="1"/>
  <c r="AC29" i="1"/>
  <c r="AC30" i="1"/>
  <c r="AC32" i="1"/>
  <c r="AC33" i="1"/>
  <c r="AC34" i="1"/>
  <c r="AC35" i="1"/>
  <c r="AC36" i="1"/>
  <c r="AC55" i="1"/>
  <c r="AC69" i="1"/>
  <c r="AC70" i="1"/>
  <c r="AC80" i="1"/>
  <c r="AC82" i="1"/>
  <c r="AC84" i="1"/>
  <c r="AC85" i="1"/>
  <c r="AC86" i="1"/>
  <c r="AC88" i="1"/>
  <c r="J7" i="1"/>
  <c r="AE7" i="1" s="1"/>
  <c r="J8" i="1"/>
  <c r="AE8" i="1" s="1"/>
  <c r="J9" i="1"/>
  <c r="AE9" i="1" s="1"/>
  <c r="J10" i="1"/>
  <c r="AE10" i="1" s="1"/>
  <c r="J11" i="1"/>
  <c r="AE11" i="1" s="1"/>
  <c r="J12" i="1"/>
  <c r="AE12" i="1" s="1"/>
  <c r="J13" i="1"/>
  <c r="AE13" i="1" s="1"/>
  <c r="J14" i="1"/>
  <c r="AE14" i="1" s="1"/>
  <c r="J15" i="1"/>
  <c r="AE15" i="1" s="1"/>
  <c r="J16" i="1"/>
  <c r="AE16" i="1" s="1"/>
  <c r="J17" i="1"/>
  <c r="AE17" i="1" s="1"/>
  <c r="J18" i="1"/>
  <c r="AE18" i="1" s="1"/>
  <c r="J19" i="1"/>
  <c r="AE19" i="1" s="1"/>
  <c r="J20" i="1"/>
  <c r="AE20" i="1" s="1"/>
  <c r="J21" i="1"/>
  <c r="AE21" i="1" s="1"/>
  <c r="J22" i="1"/>
  <c r="AE22" i="1" s="1"/>
  <c r="J23" i="1"/>
  <c r="AE23" i="1" s="1"/>
  <c r="J24" i="1"/>
  <c r="AE24" i="1" s="1"/>
  <c r="J25" i="1"/>
  <c r="AE25" i="1" s="1"/>
  <c r="J26" i="1"/>
  <c r="AE26" i="1" s="1"/>
  <c r="J27" i="1"/>
  <c r="AE27" i="1" s="1"/>
  <c r="J29" i="1"/>
  <c r="AE29" i="1" s="1"/>
  <c r="J30" i="1"/>
  <c r="AE30" i="1" s="1"/>
  <c r="J31" i="1"/>
  <c r="AE31" i="1" s="1"/>
  <c r="J32" i="1"/>
  <c r="AE32" i="1" s="1"/>
  <c r="J33" i="1"/>
  <c r="AE33" i="1" s="1"/>
  <c r="J34" i="1"/>
  <c r="AE34" i="1" s="1"/>
  <c r="J35" i="1"/>
  <c r="AE35" i="1" s="1"/>
  <c r="J36" i="1"/>
  <c r="AE36" i="1" s="1"/>
  <c r="J37" i="1"/>
  <c r="AE37" i="1" s="1"/>
  <c r="J38" i="1"/>
  <c r="AE38" i="1" s="1"/>
  <c r="J40" i="1"/>
  <c r="AE40" i="1" s="1"/>
  <c r="J41" i="1"/>
  <c r="AE41" i="1" s="1"/>
  <c r="J42" i="1"/>
  <c r="AE42" i="1" s="1"/>
  <c r="J43" i="1"/>
  <c r="AE43" i="1" s="1"/>
  <c r="J44" i="1"/>
  <c r="AE44" i="1" s="1"/>
  <c r="J45" i="1"/>
  <c r="AE45" i="1" s="1"/>
  <c r="J46" i="1"/>
  <c r="AE46" i="1" s="1"/>
  <c r="J47" i="1"/>
  <c r="AE47" i="1" s="1"/>
  <c r="J48" i="1"/>
  <c r="AE48" i="1" s="1"/>
  <c r="J49" i="1"/>
  <c r="AE49" i="1" s="1"/>
  <c r="J51" i="1"/>
  <c r="AE51" i="1" s="1"/>
  <c r="J53" i="1"/>
  <c r="AE53" i="1" s="1"/>
  <c r="J57" i="1"/>
  <c r="AE57" i="1" s="1"/>
  <c r="J58" i="1"/>
  <c r="AE58" i="1" s="1"/>
  <c r="J65" i="1"/>
  <c r="AE65" i="1" s="1"/>
  <c r="J69" i="1"/>
  <c r="AE69" i="1" s="1"/>
  <c r="J71" i="1"/>
  <c r="AE71" i="1" s="1"/>
  <c r="J73" i="1"/>
  <c r="AE73" i="1" s="1"/>
  <c r="J74" i="1"/>
  <c r="AE74" i="1" s="1"/>
  <c r="J76" i="1"/>
  <c r="AE76" i="1" s="1"/>
  <c r="J78" i="1"/>
  <c r="AE78" i="1" s="1"/>
  <c r="J79" i="1"/>
  <c r="AE79" i="1" s="1"/>
  <c r="J80" i="1"/>
  <c r="AE80" i="1" s="1"/>
  <c r="J81" i="1"/>
  <c r="AE81" i="1" s="1"/>
  <c r="J82" i="1"/>
  <c r="AE82" i="1" s="1"/>
  <c r="J83" i="1"/>
  <c r="AE83" i="1" s="1"/>
  <c r="J84" i="1"/>
  <c r="AE84" i="1" s="1"/>
  <c r="J85" i="1"/>
  <c r="AE85" i="1" s="1"/>
  <c r="J86" i="1"/>
  <c r="AE86" i="1" s="1"/>
  <c r="J88" i="1"/>
  <c r="AE88" i="1" s="1"/>
  <c r="J89" i="1"/>
  <c r="AE89" i="1" s="1"/>
  <c r="J90" i="1"/>
  <c r="AE90" i="1" s="1"/>
  <c r="J94" i="1"/>
  <c r="AE94" i="1" s="1"/>
  <c r="J104" i="1"/>
  <c r="AE104" i="1" s="1"/>
  <c r="J6" i="1"/>
  <c r="AE6" i="1" s="1"/>
  <c r="AB5" i="1" l="1"/>
  <c r="J92" i="1"/>
  <c r="AE92" i="1" s="1"/>
  <c r="J75" i="1"/>
  <c r="AE75" i="1" s="1"/>
  <c r="J67" i="1"/>
  <c r="AE67" i="1" s="1"/>
  <c r="J63" i="1"/>
  <c r="AE63" i="1" s="1"/>
  <c r="J61" i="1"/>
  <c r="AE61" i="1" s="1"/>
  <c r="J56" i="1"/>
  <c r="AE56" i="1" s="1"/>
  <c r="J54" i="1"/>
  <c r="AE54" i="1" s="1"/>
  <c r="J52" i="1"/>
  <c r="AE52" i="1" s="1"/>
  <c r="J50" i="1"/>
  <c r="AE50" i="1" s="1"/>
  <c r="AC61" i="1"/>
  <c r="AA6" i="1"/>
  <c r="AA5" i="1" s="1"/>
  <c r="J93" i="1"/>
  <c r="AE93" i="1" s="1"/>
  <c r="J91" i="1"/>
  <c r="AE91" i="1" s="1"/>
  <c r="J72" i="1"/>
  <c r="AE72" i="1" s="1"/>
  <c r="J70" i="1"/>
  <c r="AE70" i="1" s="1"/>
  <c r="J68" i="1"/>
  <c r="AE68" i="1" s="1"/>
  <c r="J66" i="1"/>
  <c r="AE66" i="1" s="1"/>
  <c r="J64" i="1"/>
  <c r="AE64" i="1" s="1"/>
  <c r="J62" i="1"/>
  <c r="AE62" i="1" s="1"/>
  <c r="J60" i="1"/>
  <c r="AE60" i="1" s="1"/>
  <c r="J55" i="1"/>
  <c r="AE55" i="1" s="1"/>
  <c r="AC83" i="1"/>
  <c r="AE5" i="1" l="1"/>
  <c r="AC5" i="1"/>
  <c r="C7" i="1"/>
  <c r="C29" i="1"/>
  <c r="C37" i="1"/>
  <c r="C41" i="1"/>
  <c r="C44" i="1"/>
  <c r="C45" i="1"/>
  <c r="C48" i="1"/>
  <c r="C49" i="1"/>
  <c r="C51" i="1"/>
  <c r="C65" i="1"/>
  <c r="C69" i="1"/>
  <c r="C70" i="1"/>
  <c r="C71" i="1"/>
  <c r="C72" i="1"/>
  <c r="C73" i="1"/>
  <c r="C77" i="1"/>
  <c r="C87" i="1"/>
  <c r="C95" i="1"/>
  <c r="C96" i="1"/>
  <c r="C97" i="1"/>
  <c r="C98" i="1"/>
  <c r="C6" i="1"/>
</calcChain>
</file>

<file path=xl/sharedStrings.xml><?xml version="1.0" encoding="utf-8"?>
<sst xmlns="http://schemas.openxmlformats.org/spreadsheetml/2006/main" count="447" uniqueCount="137">
  <si>
    <t>Период: 14.09.2023 - 21.09.2023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</si>
  <si>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</si>
  <si>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</si>
  <si>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</si>
  <si>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</si>
  <si>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</si>
  <si>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</si>
  <si>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</si>
  <si>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003   Колбаса Вязанка с индейкой, вектор ВЕС, ПОКОМ</t>
  </si>
  <si>
    <t>кг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</si>
  <si>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</si>
  <si>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</si>
  <si>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</si>
  <si>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</si>
  <si>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</si>
  <si>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</si>
  <si>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</si>
  <si>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</si>
  <si>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</si>
  <si>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</si>
  <si>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БОНУС_314 Колбаса вареная Филейская ТМ Вязанка ТС Классическая в оболочке полиамид.  ПОКОМ</t>
  </si>
  <si>
    <t>023  Колбаса Докторская ГОСТ, Вязанка вектор, 0,4 кг, ПОКОМ</t>
  </si>
  <si>
    <t>шт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</si>
  <si>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</si>
  <si>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</si>
  <si>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</si>
  <si>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</si>
  <si>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</si>
  <si>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</si>
  <si>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</si>
  <si>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</si>
  <si>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</si>
  <si>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</si>
  <si>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</si>
  <si>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</si>
  <si>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200  Ветчина Дугушка ТМ Стародворье, вектор в/у    ПОКОМ</t>
  </si>
  <si>
    <t>201  Ветчина Нежная ТМ Особый рецепт, (2,5кг), ПОКОМ</t>
  </si>
  <si>
    <t>202  Ветчина Нежная, (1,8кг б/б), ТМ КОЛБАСНЫЙ СТАНДАРТ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</si>
  <si>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</si>
  <si>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</si>
  <si>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</si>
  <si>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</si>
  <si>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</si>
  <si>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</si>
  <si>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</si>
  <si>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</si>
  <si>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</si>
  <si>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</si>
  <si>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</si>
  <si>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</si>
  <si>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</si>
  <si>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</si>
  <si>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</si>
  <si>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</si>
  <si>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</si>
  <si>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</si>
  <si>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</si>
  <si>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</si>
  <si>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</si>
  <si>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</si>
  <si>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</si>
  <si>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</si>
  <si>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</si>
  <si>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283  Сосиски Сочинки, ВЕС, ТМ Стародворье ПОКОМ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</si>
  <si>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</si>
  <si>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</si>
  <si>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</si>
  <si>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</si>
  <si>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</si>
  <si>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БОНУС_225  Колбаса Дугушка со шпиком, ВЕС, ТМ Стародворье   ПОКОМ</t>
  </si>
  <si>
    <t>У_231  Колбаса Молочная по-стародворски, ВЕС 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</si>
  <si>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</si>
  <si>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</si>
  <si>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</si>
  <si>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</si>
  <si>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</si>
  <si>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</si>
  <si>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</si>
  <si>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</si>
  <si>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</si>
  <si>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</si>
  <si>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</si>
  <si>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095  Сосиски Баварские,  0.42кг, БАВАРУШКИ ПОКОМ</t>
  </si>
  <si>
    <t>096  Сосиски Баварские,  0.42кг,ПОКОМ</t>
  </si>
  <si>
    <t>100  Сосиски Баварушки, 0.6кг, БАВАРУШКА ПОКОМ</t>
  </si>
  <si>
    <t>102  Сосиски Ганноверские, амилюкс МГС, 0.6кг, ТМ Стародворье   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</si>
  <si>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</si>
  <si>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</si>
  <si>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</si>
  <si>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</si>
  <si>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</si>
  <si>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</si>
  <si>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</si>
  <si>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</si>
  <si>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</si>
  <si>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</si>
  <si>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</si>
  <si>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</si>
  <si>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</si>
  <si>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</si>
  <si>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</si>
  <si>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</si>
  <si>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</si>
  <si>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</si>
  <si>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</si>
  <si>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</si>
  <si>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</si>
  <si>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</si>
  <si>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БОНУС_096  Сосиски Баварские,  0.42кг,ПОКОМ</t>
  </si>
  <si>
    <t>АКЦИЯ</t>
  </si>
  <si>
    <t>крат</t>
  </si>
  <si>
    <t>заяв</t>
  </si>
  <si>
    <t>раз</t>
  </si>
  <si>
    <t>без опта</t>
  </si>
  <si>
    <t>опт</t>
  </si>
  <si>
    <t>заказ</t>
  </si>
  <si>
    <t>ср</t>
  </si>
  <si>
    <t>заказ 1</t>
  </si>
  <si>
    <t>заказ 2</t>
  </si>
  <si>
    <t>заказ 3</t>
  </si>
  <si>
    <t>запас</t>
  </si>
  <si>
    <t>запас без заказа</t>
  </si>
  <si>
    <t>кон ост</t>
  </si>
  <si>
    <t>ср 30,08</t>
  </si>
  <si>
    <t>ср 06,09</t>
  </si>
  <si>
    <t>коментарий</t>
  </si>
  <si>
    <t>вес</t>
  </si>
  <si>
    <t>Гермес</t>
  </si>
  <si>
    <t>ср 14,09</t>
  </si>
  <si>
    <t>акция/вывод</t>
  </si>
  <si>
    <t>новые</t>
  </si>
  <si>
    <t>ПЕРЕМЕЩЕНИЕ РОСТОВ - ДОНЕЦК</t>
  </si>
  <si>
    <t>отв. хранение</t>
  </si>
  <si>
    <t>Задвоенная продажа</t>
  </si>
  <si>
    <t>Ориентировочные остатки</t>
  </si>
  <si>
    <t>ПЕРЕМЕЩЕНИЕ ИЗ МЕЛИТОПОЛЯ</t>
  </si>
  <si>
    <t>акционная позиция на хранении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</si>
</sst>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b/>
      <sz val="8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2" borderId="1" xfId="0" applyNumberFormat="1" applyFont="1" applyFill="1" applyBorder="1" applyAlignment="1">
      <alignment horizontal="left" vertical="top"/>
    </xf>
    <xf numFmtId="164" fontId="0" fillId="4" borderId="1" xfId="0" applyNumberFormat="1" applyFill="1" applyBorder="1" applyAlignment="1">
      <alignment horizontal="left" vertical="top"/>
    </xf>
    <xf numFmtId="2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164" fontId="5" fillId="5" borderId="2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4" fontId="0" fillId="0" borderId="3" xfId="0" applyNumberFormat="1" applyBorder="1" applyAlignment="1"/>
    <xf numFmtId="164" fontId="0" fillId="6" borderId="1" xfId="0" applyNumberFormat="1" applyFill="1" applyBorder="1" applyAlignment="1">
      <alignment horizontal="left" vertical="top"/>
    </xf>
    <xf numFmtId="164" fontId="4" fillId="0" borderId="0" xfId="0" applyNumberFormat="1" applyFont="1" applyAlignment="1"/>
    <xf numFmtId="164" fontId="4" fillId="7" borderId="0" xfId="0" applyNumberFormat="1" applyFont="1" applyFill="1" applyAlignment="1"/>
    <xf numFmtId="164" fontId="0" fillId="0" borderId="0" xfId="0" applyNumberFormat="1" applyAlignment="1">
      <alignment wrapText="1"/>
    </xf>
    <xf numFmtId="164" fontId="4" fillId="0" borderId="0" xfId="0" applyNumberFormat="1" applyFont="1" applyAlignment="1">
      <alignment wrapText="1"/>
    </xf>
    <xf numFmtId="164" fontId="4" fillId="0" borderId="1" xfId="0" applyNumberFormat="1" applyFont="1" applyBorder="1" applyAlignment="1">
      <alignment horizontal="left" vertical="top"/>
    </xf>
    <xf numFmtId="164" fontId="1" fillId="2" borderId="0" xfId="0" applyNumberFormat="1" applyFont="1" applyFill="1" applyBorder="1" applyAlignment="1">
      <alignment horizontal="left" vertical="top"/>
    </xf>
    <xf numFmtId="164" fontId="5" fillId="5" borderId="0" xfId="0" applyNumberFormat="1" applyFont="1" applyFill="1" applyBorder="1" applyAlignment="1">
      <alignment horizontal="right" vertical="top"/>
    </xf>
    <xf numFmtId="164" fontId="3" fillId="2" borderId="0" xfId="0" applyNumberFormat="1" applyFont="1" applyFill="1" applyBorder="1" applyAlignment="1">
      <alignment horizontal="left" vertical="top" wrapText="1"/>
    </xf>
    <xf numFmtId="164" fontId="0" fillId="8" borderId="0" xfId="0" applyNumberFormat="1" applyFill="1" applyBorder="1" applyAlignment="1">
      <alignment horizontal="right" vertical="top"/>
    </xf>
    <xf numFmtId="164" fontId="3" fillId="2" borderId="1" xfId="0" applyNumberFormat="1" applyFont="1" applyFill="1" applyBorder="1" applyAlignment="1">
      <alignment horizontal="left" vertical="top" wrapText="1"/>
    </xf>
    <xf numFmtId="164" fontId="6" fillId="9" borderId="1" xfId="0" applyNumberFormat="1" applyFont="1" applyFill="1" applyBorder="1" applyAlignment="1">
      <alignment horizontal="right" vertical="top"/>
    </xf>
    <xf numFmtId="164" fontId="0" fillId="0" borderId="1" xfId="0" applyNumberFormat="1" applyFill="1" applyBorder="1" applyAlignment="1">
      <alignment horizontal="left" vertical="top"/>
    </xf>
    <xf numFmtId="164" fontId="0" fillId="0" borderId="1" xfId="0" applyNumberFormat="1" applyFill="1" applyBorder="1" applyAlignment="1">
      <alignment horizontal="right" vertical="top"/>
    </xf>
    <xf numFmtId="164" fontId="6" fillId="0" borderId="0" xfId="0" applyNumberFormat="1" applyFont="1" applyAlignment="1"/>
    <xf numFmtId="164" fontId="6" fillId="0" borderId="0" xfId="0" applyNumberFormat="1" applyFont="1"/>
    <xf numFmtId="164" fontId="6" fillId="10" borderId="3" xfId="0" applyNumberFormat="1" applyFont="1" applyFill="1" applyBorder="1" applyAlignment="1"/>
    <xf numFmtId="164" fontId="2" fillId="0" borderId="0" xfId="0" applyNumberFormat="1" applyFont="1" applyAlignment="1">
      <alignment wrapText="1"/>
    </xf>
    <xf numFmtId="164" fontId="0" fillId="11" borderId="0" xfId="0" applyNumberFormat="1" applyFill="1" applyAlignment="1"/>
    <xf numFmtId="164" fontId="0" fillId="10" borderId="0" xfId="0" applyNumberFormat="1" applyFill="1" applyAlignment="1"/>
    <xf numFmtId="164" fontId="0" fillId="12" borderId="1" xfId="0" applyNumberFormat="1" applyFill="1" applyBorder="1" applyAlignment="1">
      <alignment horizontal="left" vertical="top"/>
    </xf>
    <xf numFmtId="164" fontId="0" fillId="12" borderId="1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20,09,23%20&#1073;&#1088;&#1088;&#1089;&#10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&#1079;&#1072;&#1082;&#1072;&#1079;&#1099;/&#1089;&#1090;&#1072;&#1090;&#1080;&#1089;&#1090;&#1080;&#1082;&#1072;%20&#1092;&#1080;&#1083;&#1080;&#1072;&#1083;&#1099;/2023/09,23/13,09,23%20&#1050;&#1048;/&#1076;&#1074;%2014,09,23%20&#1076;&#1085;&#1088;&#1089;&#1095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&#1074;&#1080;&#1078;&#1077;&#1085;&#1080;&#1077;%20&#1089;&#1077;&#1085;&#1090;&#1103;&#1073;&#1088;&#1100;%20&#1080;&#1079;%20&#1056;&#1086;&#1089;&#1090;&#1086;&#1074;&#1072;%20&#1074;%20&#1044;&#1086;&#1085;&#1077;&#1094;&#1082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aer4/Desktop/&#1040;&#1085;&#1072;&#1083;&#1080;&#1079;%20&#1058;&#1057;&#1047;%20&#1052;&#1077;&#1083;&#1080;&#1090;&#1086;&#1087;&#1086;&#1083;&#1100;%20(13-20%20&#1089;&#1077;&#1085;&#1090;%202023)%20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aer4/Desktop/&#1087;&#1088;&#1086;&#1076;&#1072;&#1078;&#1080;%20&#1043;&#1077;&#1088;&#1084;&#1077;&#1089;%20&#1079;&#1072;%2001,09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Лист1"/>
    </sheetNames>
    <sheetDataSet>
      <sheetData sheetId="0">
        <row r="1">
          <cell r="A1" t="str">
            <v>Период: 13.09.2023 - 20.09.2023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АКЦИЯ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АКЦИЯ</v>
          </cell>
        </row>
        <row r="6">
          <cell r="A6" t="str">
            <v>003   Колбаса Вязанка с индейкой, вектор ВЕС, ПОКОМ</v>
          </cell>
          <cell r="B6" t="str">
            <v>кг</v>
          </cell>
          <cell r="C6" t="str">
            <v>АКЦИЯ</v>
          </cell>
        </row>
        <row r="7">
          <cell r="A7" t="str">
            <v>005  Колбаса Докторская ГОСТ, Вязанка вектор,ВЕС. ПОКОМ</v>
          </cell>
          <cell r="B7" t="str">
            <v>кг</v>
          </cell>
          <cell r="C7" t="str">
            <v>АКЦИЯ</v>
          </cell>
        </row>
        <row r="8">
          <cell r="A8" t="str">
            <v>016  Сосиски Вязанка Молочные, Вязанка вискофан  ВЕС.ПОКОМ</v>
          </cell>
          <cell r="B8" t="str">
            <v>кг</v>
          </cell>
        </row>
        <row r="9">
          <cell r="A9" t="str">
            <v>017  Сосиски Вязанка Сливочные, Вязанка амицел ВЕС.ПОКОМ</v>
          </cell>
          <cell r="B9" t="str">
            <v>кг</v>
          </cell>
        </row>
        <row r="10">
          <cell r="A10" t="str">
            <v>030  Сосиски Вязанка Молочные, Вязанка вискофан МГС, 0.45кг, ПОКОМ</v>
          </cell>
          <cell r="B10" t="str">
            <v>шт</v>
          </cell>
        </row>
        <row r="11">
          <cell r="A11" t="str">
            <v>032  Сосиски Вязанка Сливочные, Вязанка амицел МГС, 0.45кг, ПОКОМ</v>
          </cell>
          <cell r="B11" t="str">
            <v>шт</v>
          </cell>
        </row>
        <row r="12">
          <cell r="A12" t="str">
            <v>082  Колбаса Стародворская, 0,4кг, ТС Старый двор  ПОКОМ</v>
          </cell>
          <cell r="B12" t="str">
            <v>шт</v>
          </cell>
        </row>
        <row r="13">
          <cell r="A13" t="str">
            <v>096  Сосиски Баварские,  0.42кг,ПОКОМ</v>
          </cell>
          <cell r="B13" t="str">
            <v>шт</v>
          </cell>
          <cell r="C13" t="str">
            <v>АКЦИЯ</v>
          </cell>
        </row>
        <row r="14">
          <cell r="A14" t="str">
            <v>200  Ветчина Дугушка ТМ Стародворье, вектор в/у    ПОКОМ</v>
          </cell>
          <cell r="B14" t="str">
            <v>кг</v>
          </cell>
          <cell r="C14" t="str">
            <v>АКЦИЯ</v>
          </cell>
        </row>
        <row r="15">
          <cell r="A15" t="str">
            <v>201  Ветчина Нежная ТМ Особый рецепт, (2,5кг), ПОКОМ</v>
          </cell>
          <cell r="B15" t="str">
            <v>кг</v>
          </cell>
        </row>
        <row r="16">
          <cell r="A16" t="str">
            <v>217  Колбаса Докторская Дугушка, ВЕС, НЕ ГОСТ, ТМ Стародворье ПОКОМ</v>
          </cell>
          <cell r="B16" t="str">
            <v>кг</v>
          </cell>
          <cell r="C16" t="str">
            <v>АКЦИЯ</v>
          </cell>
        </row>
        <row r="17">
          <cell r="A17" t="str">
            <v>219  Колбаса Докторская Особая ТМ Особый рецепт, ВЕС  ПОКОМ</v>
          </cell>
          <cell r="B17" t="str">
            <v>кг</v>
          </cell>
        </row>
        <row r="18">
          <cell r="A18" t="str">
            <v>225  Колбаса Дугушка со шпиком, ВЕС, ТМ Стародворье   ПОКОМ</v>
          </cell>
          <cell r="B18" t="str">
            <v>кг</v>
          </cell>
          <cell r="C18" t="str">
            <v>АКЦИЯ</v>
          </cell>
        </row>
        <row r="19">
          <cell r="A19" t="str">
            <v>229  Колбаса Молочная Дугушка, в/у, ВЕС, ТМ Стародворье   ПОКОМ</v>
          </cell>
          <cell r="B19" t="str">
            <v>кг</v>
          </cell>
          <cell r="C19" t="str">
            <v>АКЦИЯ</v>
          </cell>
        </row>
        <row r="20">
          <cell r="A20" t="str">
            <v>230  Колбаса Молочная Особая ТМ Особый рецепт, п/а, ВЕС. ПОКОМ</v>
          </cell>
          <cell r="B20" t="str">
            <v>кг</v>
          </cell>
        </row>
        <row r="21">
          <cell r="A21" t="str">
            <v>235  Колбаса Особая ТМ Особый рецепт, ВЕС, ТМ Стародворье ПОКОМ</v>
          </cell>
          <cell r="B21" t="str">
            <v>кг</v>
          </cell>
        </row>
        <row r="22">
          <cell r="A22" t="str">
            <v>236  Колбаса Рубленая ЗАПЕЧ. Дугушка ТМ Стародворье, вектор, в/к    ПОКОМ</v>
          </cell>
          <cell r="B22" t="str">
            <v>кг</v>
          </cell>
          <cell r="C22" t="str">
            <v>АКЦИЯ</v>
          </cell>
        </row>
        <row r="23">
          <cell r="A23" t="str">
            <v>239  Колбаса Салями запеч Дугушка, оболочка вектор, ВЕС, ТМ Стародворье  ПОКОМ</v>
          </cell>
          <cell r="B23" t="str">
            <v>кг</v>
          </cell>
          <cell r="C23" t="str">
            <v>АКЦИЯ</v>
          </cell>
        </row>
        <row r="24">
          <cell r="A24" t="str">
            <v>242  Колбаса Сервелат ЗАПЕЧ.Дугушка ТМ Стародворье, вектор, в/к     ПОКОМ</v>
          </cell>
          <cell r="B24" t="str">
            <v>кг</v>
          </cell>
          <cell r="C24" t="str">
            <v>АКЦИЯ</v>
          </cell>
        </row>
        <row r="25">
          <cell r="A25" t="str">
            <v>248  Сардельки Сочные ТМ Особый рецепт,   ПОКОМ</v>
          </cell>
          <cell r="B25" t="str">
            <v>кг</v>
          </cell>
        </row>
        <row r="26">
          <cell r="A26" t="str">
            <v>250  Сардельки стародворские с говядиной в обол. NDX, ВЕС. ПОКОМ</v>
          </cell>
          <cell r="B26" t="str">
            <v>кг</v>
          </cell>
        </row>
        <row r="27">
          <cell r="A27" t="str">
            <v>255  Сосиски Молочные для завтрака ТМ Особый рецепт, п/а МГС, ВЕС, ТМ Стародворье  ПОКОМ</v>
          </cell>
          <cell r="B27" t="str">
            <v>кг</v>
          </cell>
        </row>
        <row r="28">
          <cell r="A28" t="str">
            <v>257  Сосиски Молочные оригинальные ТМ Особый рецепт, ВЕС.   ПОКОМ</v>
          </cell>
          <cell r="B28" t="str">
            <v>кг</v>
          </cell>
        </row>
        <row r="29">
          <cell r="A29" t="str">
            <v>265  Колбаса Балыкбургская, ВЕС, ТМ Баварушка  ПОКОМ</v>
          </cell>
          <cell r="B29" t="str">
            <v>кг</v>
          </cell>
        </row>
        <row r="30">
          <cell r="A30" t="str">
            <v>266  Колбаса Филейбургская с сочным окороком, ВЕС, ТМ Баварушка  ПОКОМ</v>
          </cell>
          <cell r="B30" t="str">
            <v>кг</v>
          </cell>
        </row>
        <row r="31">
          <cell r="A31" t="str">
            <v>273  Сосиски Сочинки с сочной грудинкой, МГС 0.4кг,   ПОКОМ</v>
          </cell>
          <cell r="B31" t="str">
            <v>шт</v>
          </cell>
          <cell r="C31" t="str">
            <v>АКЦИЯ</v>
          </cell>
        </row>
        <row r="32">
          <cell r="A32" t="str">
            <v>301  Сосиски Сочинки по-баварски с сыром,  0.4кг, ТМ Стародворье  ПОКОМ</v>
          </cell>
          <cell r="B32" t="str">
            <v>шт</v>
          </cell>
          <cell r="C32" t="str">
            <v>АКЦИЯ</v>
          </cell>
        </row>
        <row r="33">
          <cell r="A33" t="str">
            <v>302  Сосиски Сочинки по-баварски,  0.4кг, ТМ Стародворье  ПОКОМ</v>
          </cell>
          <cell r="B33" t="str">
            <v>шт</v>
          </cell>
          <cell r="C33" t="str">
            <v>АКЦИЯ</v>
          </cell>
        </row>
        <row r="34">
          <cell r="A34" t="str">
            <v>309  Сосиски Сочинки с сыром 0,4 кг ТМ Стародворье  ПОКОМ</v>
          </cell>
          <cell r="B34" t="str">
            <v>шт</v>
          </cell>
          <cell r="C34" t="str">
            <v>АКЦИЯ</v>
          </cell>
        </row>
        <row r="35">
          <cell r="A35" t="str">
            <v>312  Ветчина Филейская ТМ Вязанка ТС Столичная ВЕС  ПОКОМ</v>
          </cell>
          <cell r="B35" t="str">
            <v>кг</v>
          </cell>
          <cell r="C35" t="str">
            <v>АКЦИЯ</v>
          </cell>
        </row>
        <row r="36">
          <cell r="A36" t="str">
            <v>313 Колбаса вареная Молокуша ТМ Вязанка в оболочке полиамид. ВЕС  ПОКОМ</v>
          </cell>
          <cell r="B36" t="str">
            <v>кг</v>
          </cell>
          <cell r="C36" t="str">
            <v>АКЦИЯ</v>
          </cell>
        </row>
        <row r="37">
          <cell r="A37" t="str">
            <v>314 Колбаса вареная Филейская ТМ Вязанка ТС Классическая в оболочке полиамид.  ПОКОМ</v>
          </cell>
          <cell r="B37" t="str">
            <v>кг</v>
          </cell>
          <cell r="C37" t="str">
            <v>АКЦИЯ</v>
          </cell>
        </row>
        <row r="38">
          <cell r="A38" t="str">
            <v>318 Сосиски Датские ТМ Зареченские колбасы ТС Зареченские п полиамид в модифициров  ПОКОМ</v>
          </cell>
          <cell r="B38" t="str">
            <v>кг</v>
          </cell>
        </row>
        <row r="39">
          <cell r="A39" t="str">
            <v>320  Сосиски Сочинки с сочным окороком 0,4 кг ТМ Стародворье  ПОКОМ</v>
          </cell>
          <cell r="B39" t="str">
            <v>шт</v>
          </cell>
          <cell r="C39" t="str">
            <v>АКЦИЯ</v>
          </cell>
        </row>
        <row r="40">
          <cell r="A40" t="str">
            <v>352  Сардельки Сочинки с сыром 0,4 кг ТМ Стародворье   ПОКОМ</v>
          </cell>
          <cell r="B40" t="str">
            <v>шт</v>
          </cell>
          <cell r="C40" t="str">
            <v>АКЦИЯ</v>
          </cell>
        </row>
        <row r="41">
          <cell r="A41" t="str">
            <v>369 Колбаса Сливушка ТМ Вязанка в оболочке полиамид вес.  ПОКОМ</v>
          </cell>
          <cell r="B41" t="str">
            <v>кг</v>
          </cell>
          <cell r="C41" t="str">
            <v>АКЦИЯ</v>
          </cell>
        </row>
        <row r="42">
          <cell r="A42" t="str">
            <v>370 Ветчина Сливушка с индейкой ТМ Вязанка в оболочке полиамид.</v>
          </cell>
          <cell r="B42" t="str">
            <v>кг</v>
          </cell>
          <cell r="C42" t="str">
            <v>АКЦИЯ</v>
          </cell>
        </row>
        <row r="43">
          <cell r="A43" t="str">
            <v>371  Сосиски Сочинки Молочные 0,4 кг ТМ Стародворье  ПОКОМ</v>
          </cell>
          <cell r="B43" t="str">
            <v>шт</v>
          </cell>
          <cell r="C43" t="str">
            <v>АКЦИЯ</v>
          </cell>
        </row>
        <row r="44">
          <cell r="A44" t="str">
            <v>372  Сосиски Сочинки Сливочные 0,4 кг ТМ Стародворье  ПОКОМ</v>
          </cell>
          <cell r="B44" t="str">
            <v>шт</v>
          </cell>
          <cell r="C44" t="str">
            <v>АКЦИЯ</v>
          </cell>
        </row>
        <row r="45">
          <cell r="A45" t="str">
            <v>378 Ветчина Балыкбургская ТМ Баварушка в оболочке фиброуз в вакуумной упаковке.  ПОКОМ</v>
          </cell>
          <cell r="B45" t="str">
            <v>кг</v>
          </cell>
        </row>
        <row r="46">
          <cell r="A46" t="str">
            <v>381  Сардельки Сочинки 0,4кг ТМ Стародворье  ПОКОМ</v>
          </cell>
          <cell r="B46" t="str">
            <v>шт</v>
          </cell>
          <cell r="C46" t="str">
            <v>АКЦИЯ</v>
          </cell>
        </row>
        <row r="47">
          <cell r="A47" t="str">
            <v>383 Колбаса Сочинка по-европейски с сочной грудиной ТМ Стародворье в оболочке фиброуз в ва  Поком</v>
          </cell>
          <cell r="B47" t="str">
            <v>кг</v>
          </cell>
        </row>
        <row r="48">
          <cell r="A48" t="str">
            <v>384  Колбаса Сочинка по-фински с сочным окороком ТМ Стародворье в оболочке фиброуз в ва  Поком</v>
          </cell>
          <cell r="B48" t="str">
            <v>кг</v>
          </cell>
        </row>
        <row r="49">
          <cell r="A49" t="str">
            <v>БОНУС_096  Сосиски Баварские,  0.42кг,ПОКОМ</v>
          </cell>
          <cell r="B49" t="str">
            <v>шт</v>
          </cell>
        </row>
        <row r="50">
          <cell r="A50" t="str">
            <v>БОНУС_225  Колбаса Дугушка со шпиком, ВЕС, ТМ Стародворье   ПОКОМ</v>
          </cell>
          <cell r="B50" t="str">
            <v>кг</v>
          </cell>
        </row>
        <row r="51">
          <cell r="A51" t="str">
            <v>БОНУС_314 Колбаса вареная Филейская ТМ Вязанка ТС Классическая в оболочке полиамид.  ПОКОМ</v>
          </cell>
          <cell r="B51" t="str">
            <v>кг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07.09.2023 - 14.09.2023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без опта</v>
          </cell>
          <cell r="K3" t="str">
            <v>опт</v>
          </cell>
          <cell r="L3" t="str">
            <v>заказ</v>
          </cell>
          <cell r="M3" t="str">
            <v>заказ</v>
          </cell>
          <cell r="N3" t="str">
            <v>заказ</v>
          </cell>
          <cell r="O3" t="str">
            <v>ср</v>
          </cell>
          <cell r="P3" t="str">
            <v>заказ 1</v>
          </cell>
          <cell r="Q3" t="str">
            <v>заказ 2</v>
          </cell>
          <cell r="R3" t="str">
            <v>заказ 3</v>
          </cell>
          <cell r="S3" t="str">
            <v>заказ</v>
          </cell>
          <cell r="T3" t="str">
            <v>запас</v>
          </cell>
          <cell r="U3" t="str">
            <v>запас без заказа</v>
          </cell>
          <cell r="V3" t="str">
            <v>кон ост</v>
          </cell>
          <cell r="W3" t="str">
            <v>опт</v>
          </cell>
          <cell r="X3" t="str">
            <v>ср 23,08</v>
          </cell>
          <cell r="Y3" t="str">
            <v>ср 30,08</v>
          </cell>
          <cell r="Z3" t="str">
            <v>ср 06,09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K4" t="str">
            <v>Гермес</v>
          </cell>
        </row>
        <row r="5">
          <cell r="E5">
            <v>40011.228999999999</v>
          </cell>
          <cell r="F5">
            <v>25945.178</v>
          </cell>
          <cell r="H5">
            <v>0</v>
          </cell>
          <cell r="I5">
            <v>0</v>
          </cell>
          <cell r="J5">
            <v>31230.131999999998</v>
          </cell>
          <cell r="K5">
            <v>8781.0969999999998</v>
          </cell>
          <cell r="L5">
            <v>21578</v>
          </cell>
          <cell r="M5">
            <v>0</v>
          </cell>
          <cell r="N5">
            <v>17675</v>
          </cell>
          <cell r="O5">
            <v>6246.0264000000016</v>
          </cell>
          <cell r="P5">
            <v>8154.7020000000002</v>
          </cell>
          <cell r="Q5">
            <v>8090</v>
          </cell>
          <cell r="R5">
            <v>0</v>
          </cell>
          <cell r="S5">
            <v>0</v>
          </cell>
          <cell r="X5">
            <v>5039.4065999999993</v>
          </cell>
          <cell r="Y5">
            <v>6573.8877999999977</v>
          </cell>
          <cell r="Z5">
            <v>4178.8648000000003</v>
          </cell>
        </row>
        <row r="6">
          <cell r="A6" t="str">
            <v>003   Колбаса Вязанка с индейкой, вектор ВЕС, ПОКОМ</v>
          </cell>
          <cell r="B6" t="str">
            <v>кг</v>
          </cell>
          <cell r="C6">
            <v>272.32900000000001</v>
          </cell>
          <cell r="D6">
            <v>183.48500000000001</v>
          </cell>
          <cell r="E6">
            <v>142.36500000000001</v>
          </cell>
          <cell r="F6">
            <v>309.39400000000001</v>
          </cell>
          <cell r="G6">
            <v>1</v>
          </cell>
          <cell r="J6">
            <v>142.36500000000001</v>
          </cell>
          <cell r="L6">
            <v>538</v>
          </cell>
          <cell r="O6">
            <v>28.473000000000003</v>
          </cell>
          <cell r="T6">
            <v>29.761317739612963</v>
          </cell>
          <cell r="U6">
            <v>29.761317739612963</v>
          </cell>
          <cell r="X6">
            <v>1.351</v>
          </cell>
          <cell r="Y6">
            <v>33.500399999999999</v>
          </cell>
          <cell r="Z6">
            <v>20.721799999999998</v>
          </cell>
        </row>
        <row r="7">
          <cell r="A7" t="str">
            <v>005  Колбаса Докторская ГОСТ, Вязанка вектор,ВЕС. ПОКОМ</v>
          </cell>
          <cell r="B7" t="str">
            <v>кг</v>
          </cell>
          <cell r="C7">
            <v>284.08999999999997</v>
          </cell>
          <cell r="D7">
            <v>108.09</v>
          </cell>
          <cell r="E7">
            <v>354.476</v>
          </cell>
          <cell r="F7">
            <v>6.891</v>
          </cell>
          <cell r="G7">
            <v>1</v>
          </cell>
          <cell r="J7">
            <v>354.476</v>
          </cell>
          <cell r="L7">
            <v>540</v>
          </cell>
          <cell r="O7">
            <v>70.895200000000003</v>
          </cell>
          <cell r="Q7">
            <v>300</v>
          </cell>
          <cell r="T7">
            <v>11.945674742436722</v>
          </cell>
          <cell r="U7">
            <v>7.7140765524323216</v>
          </cell>
          <cell r="X7">
            <v>48.3902</v>
          </cell>
          <cell r="Y7">
            <v>31.708999999999996</v>
          </cell>
          <cell r="Z7">
            <v>49.898600000000002</v>
          </cell>
        </row>
        <row r="8">
          <cell r="A8" t="str">
            <v>016  Сосиски Вязанка Молочные, Вязанка вискофан  ВЕС.ПОКОМ</v>
          </cell>
          <cell r="B8" t="str">
            <v>кг</v>
          </cell>
          <cell r="C8">
            <v>389.947</v>
          </cell>
          <cell r="D8">
            <v>291.72199999999998</v>
          </cell>
          <cell r="E8">
            <v>297.52300000000002</v>
          </cell>
          <cell r="F8">
            <v>294.39499999999998</v>
          </cell>
          <cell r="G8">
            <v>1</v>
          </cell>
          <cell r="J8">
            <v>297.52300000000002</v>
          </cell>
          <cell r="O8">
            <v>59.504600000000003</v>
          </cell>
          <cell r="Q8">
            <v>420</v>
          </cell>
          <cell r="T8">
            <v>12.005710482887036</v>
          </cell>
          <cell r="U8">
            <v>4.9474326354601148</v>
          </cell>
          <cell r="X8">
            <v>50.673200000000001</v>
          </cell>
          <cell r="Y8">
            <v>54.516999999999996</v>
          </cell>
          <cell r="Z8">
            <v>43.267200000000003</v>
          </cell>
        </row>
        <row r="9">
          <cell r="A9" t="str">
            <v>017  Сосиски Вязанка Сливочные, Вязанка амицел ВЕС.ПОКОМ</v>
          </cell>
          <cell r="B9" t="str">
            <v>кг</v>
          </cell>
          <cell r="C9">
            <v>1280.3209999999999</v>
          </cell>
          <cell r="D9">
            <v>200.41399999999999</v>
          </cell>
          <cell r="E9">
            <v>659.93200000000002</v>
          </cell>
          <cell r="F9">
            <v>608.48400000000004</v>
          </cell>
          <cell r="G9">
            <v>1</v>
          </cell>
          <cell r="J9">
            <v>659.93200000000002</v>
          </cell>
          <cell r="O9">
            <v>131.9864</v>
          </cell>
          <cell r="Q9">
            <v>970</v>
          </cell>
          <cell r="T9">
            <v>11.95944430638308</v>
          </cell>
          <cell r="U9">
            <v>4.6102022632634876</v>
          </cell>
          <cell r="X9">
            <v>147.25880000000001</v>
          </cell>
          <cell r="Y9">
            <v>80.126999999999995</v>
          </cell>
          <cell r="Z9">
            <v>90.540199999999999</v>
          </cell>
        </row>
        <row r="10">
          <cell r="A10" t="str">
            <v>018  Сосиски Рубленые, Вязанка вискофан  ВЕС.ПОКОМ</v>
          </cell>
          <cell r="B10" t="str">
            <v>кг</v>
          </cell>
          <cell r="C10">
            <v>77.350999999999999</v>
          </cell>
          <cell r="F10">
            <v>77.350999999999999</v>
          </cell>
          <cell r="G10">
            <v>0</v>
          </cell>
          <cell r="J10">
            <v>0</v>
          </cell>
          <cell r="O10">
            <v>0</v>
          </cell>
          <cell r="T10" t="e">
            <v>#DIV/0!</v>
          </cell>
          <cell r="U10" t="e">
            <v>#DIV/0!</v>
          </cell>
          <cell r="X10">
            <v>1.8218000000000001</v>
          </cell>
          <cell r="Y10">
            <v>26.078399999999998</v>
          </cell>
          <cell r="Z10">
            <v>10.7148</v>
          </cell>
        </row>
        <row r="11">
          <cell r="A11" t="str">
            <v>023  Колбаса Докторская ГОСТ, Вязанка вектор, 0,4 кг, ПОКОМ</v>
          </cell>
          <cell r="B11" t="str">
            <v>шт</v>
          </cell>
          <cell r="C11">
            <v>95</v>
          </cell>
          <cell r="D11">
            <v>60</v>
          </cell>
          <cell r="E11">
            <v>72</v>
          </cell>
          <cell r="F11">
            <v>70</v>
          </cell>
          <cell r="G11">
            <v>0.4</v>
          </cell>
          <cell r="J11">
            <v>72</v>
          </cell>
          <cell r="O11">
            <v>14.4</v>
          </cell>
          <cell r="Q11">
            <v>90</v>
          </cell>
          <cell r="T11">
            <v>11.111111111111111</v>
          </cell>
          <cell r="U11">
            <v>4.8611111111111107</v>
          </cell>
          <cell r="X11">
            <v>9.4</v>
          </cell>
          <cell r="Y11">
            <v>11.2</v>
          </cell>
          <cell r="Z11">
            <v>7</v>
          </cell>
        </row>
        <row r="12">
          <cell r="A12" t="str">
            <v>027  Колбаса Сервелат Столичный, Вязанка фиброуз в/у, 0.35кг, ПОКОМ</v>
          </cell>
          <cell r="B12" t="str">
            <v>шт</v>
          </cell>
          <cell r="C12">
            <v>81</v>
          </cell>
          <cell r="D12">
            <v>16</v>
          </cell>
          <cell r="E12">
            <v>16</v>
          </cell>
          <cell r="F12">
            <v>81</v>
          </cell>
          <cell r="G12">
            <v>0.35</v>
          </cell>
          <cell r="J12">
            <v>16</v>
          </cell>
          <cell r="O12">
            <v>3.2</v>
          </cell>
          <cell r="T12">
            <v>25.3125</v>
          </cell>
          <cell r="U12">
            <v>25.3125</v>
          </cell>
          <cell r="X12">
            <v>0.4</v>
          </cell>
          <cell r="Y12">
            <v>2.4</v>
          </cell>
          <cell r="Z12">
            <v>4.4000000000000004</v>
          </cell>
        </row>
        <row r="13">
          <cell r="A13" t="str">
            <v>029  Сосиски Венские, Вязанка NDX МГС, 0.5кг, ПОКОМ</v>
          </cell>
          <cell r="B13" t="str">
            <v>шт</v>
          </cell>
          <cell r="C13">
            <v>-59</v>
          </cell>
          <cell r="D13">
            <v>204</v>
          </cell>
          <cell r="E13">
            <v>204</v>
          </cell>
          <cell r="F13">
            <v>-60</v>
          </cell>
          <cell r="G13">
            <v>0</v>
          </cell>
          <cell r="J13">
            <v>0</v>
          </cell>
          <cell r="K13">
            <v>204</v>
          </cell>
          <cell r="O13">
            <v>0</v>
          </cell>
          <cell r="T13" t="e">
            <v>#DIV/0!</v>
          </cell>
          <cell r="U13" t="e">
            <v>#DIV/0!</v>
          </cell>
          <cell r="X13">
            <v>4.5999999999999996</v>
          </cell>
          <cell r="Y13">
            <v>3.8</v>
          </cell>
          <cell r="Z13">
            <v>0.8</v>
          </cell>
        </row>
        <row r="14">
          <cell r="A14" t="str">
            <v>030  Сосиски Вязанка Молочные, Вязанка вискофан МГС, 0.45кг, ПОКОМ</v>
          </cell>
          <cell r="B14" t="str">
            <v>шт</v>
          </cell>
          <cell r="C14">
            <v>949</v>
          </cell>
          <cell r="D14">
            <v>186</v>
          </cell>
          <cell r="E14">
            <v>423</v>
          </cell>
          <cell r="F14">
            <v>655</v>
          </cell>
          <cell r="G14">
            <v>0.45</v>
          </cell>
          <cell r="J14">
            <v>423</v>
          </cell>
          <cell r="O14">
            <v>84.6</v>
          </cell>
          <cell r="P14">
            <v>400</v>
          </cell>
          <cell r="T14">
            <v>12.470449172576833</v>
          </cell>
          <cell r="U14">
            <v>7.7423167848699768</v>
          </cell>
          <cell r="X14">
            <v>89.8</v>
          </cell>
          <cell r="Y14">
            <v>67.2</v>
          </cell>
          <cell r="Z14">
            <v>87.8</v>
          </cell>
        </row>
        <row r="15">
          <cell r="A15" t="str">
            <v>032  Сосиски Вязанка Сливочные, Вязанка амицел МГС, 0.45кг, ПОКОМ</v>
          </cell>
          <cell r="B15" t="str">
            <v>шт</v>
          </cell>
          <cell r="C15">
            <v>764</v>
          </cell>
          <cell r="D15">
            <v>204</v>
          </cell>
          <cell r="E15">
            <v>589.08399999999995</v>
          </cell>
          <cell r="F15">
            <v>290.53800000000001</v>
          </cell>
          <cell r="G15">
            <v>0.45</v>
          </cell>
          <cell r="J15">
            <v>589.08399999999995</v>
          </cell>
          <cell r="O15">
            <v>117.81679999999999</v>
          </cell>
          <cell r="Q15">
            <v>1000</v>
          </cell>
          <cell r="T15">
            <v>10.953768902227868</v>
          </cell>
          <cell r="U15">
            <v>2.4660150335096525</v>
          </cell>
          <cell r="X15">
            <v>113.4</v>
          </cell>
          <cell r="Y15">
            <v>69.2</v>
          </cell>
          <cell r="Z15">
            <v>94.4</v>
          </cell>
        </row>
        <row r="16">
          <cell r="A16" t="str">
            <v>036  Колбаса Сервелат Запекуша с сочным окороком, Вязанка 0,35кг,  ПОКОМ</v>
          </cell>
          <cell r="B16" t="str">
            <v>шт</v>
          </cell>
          <cell r="C16">
            <v>71</v>
          </cell>
          <cell r="E16">
            <v>67</v>
          </cell>
          <cell r="G16">
            <v>0.35</v>
          </cell>
          <cell r="J16">
            <v>67</v>
          </cell>
          <cell r="O16">
            <v>13.4</v>
          </cell>
          <cell r="Q16">
            <v>150</v>
          </cell>
          <cell r="T16">
            <v>11.194029850746269</v>
          </cell>
          <cell r="U16">
            <v>0</v>
          </cell>
          <cell r="X16">
            <v>0.4</v>
          </cell>
          <cell r="Y16">
            <v>1.8</v>
          </cell>
          <cell r="Z16">
            <v>4.2</v>
          </cell>
        </row>
        <row r="17">
          <cell r="A17" t="str">
            <v>043  Ветчина Нежная ТМ Особый рецепт, п/а, 0,4кг    ПОКОМ</v>
          </cell>
          <cell r="B17" t="str">
            <v>шт</v>
          </cell>
          <cell r="C17">
            <v>-298</v>
          </cell>
          <cell r="D17">
            <v>150</v>
          </cell>
          <cell r="E17">
            <v>140</v>
          </cell>
          <cell r="F17">
            <v>-288</v>
          </cell>
          <cell r="G17">
            <v>0.4</v>
          </cell>
          <cell r="J17">
            <v>0</v>
          </cell>
          <cell r="K17">
            <v>140</v>
          </cell>
          <cell r="O17">
            <v>0</v>
          </cell>
          <cell r="Q17">
            <v>290</v>
          </cell>
          <cell r="T17" t="e">
            <v>#DIV/0!</v>
          </cell>
          <cell r="U17" t="e">
            <v>#DIV/0!</v>
          </cell>
          <cell r="X17">
            <v>0.4</v>
          </cell>
          <cell r="Y17">
            <v>2.6</v>
          </cell>
          <cell r="Z17">
            <v>1.2</v>
          </cell>
        </row>
        <row r="18">
          <cell r="A18" t="str">
            <v>047  Кол Баварская, белков.обол. в термоусад. пакете 0.17 кг, ТМ Стародворье  ПОКОМ</v>
          </cell>
          <cell r="B18" t="str">
            <v>шт</v>
          </cell>
          <cell r="C18">
            <v>-122</v>
          </cell>
          <cell r="D18">
            <v>120</v>
          </cell>
          <cell r="E18">
            <v>120</v>
          </cell>
          <cell r="F18">
            <v>-122</v>
          </cell>
          <cell r="G18">
            <v>0</v>
          </cell>
          <cell r="J18">
            <v>0</v>
          </cell>
          <cell r="K18">
            <v>120</v>
          </cell>
          <cell r="O18">
            <v>0</v>
          </cell>
          <cell r="T18" t="e">
            <v>#DIV/0!</v>
          </cell>
          <cell r="U18" t="e">
            <v>#DIV/0!</v>
          </cell>
          <cell r="X18">
            <v>0</v>
          </cell>
          <cell r="Y18">
            <v>0</v>
          </cell>
          <cell r="Z18">
            <v>0.4</v>
          </cell>
        </row>
        <row r="19">
          <cell r="A19" t="str">
            <v>054  Колбаса вареная Филейбургская с филе сочного окорока, 0,45 кг, БАВАРУШКА ПОКОМ</v>
          </cell>
          <cell r="B19" t="str">
            <v>шт</v>
          </cell>
          <cell r="C19">
            <v>-114</v>
          </cell>
          <cell r="D19">
            <v>120</v>
          </cell>
          <cell r="E19">
            <v>120</v>
          </cell>
          <cell r="F19">
            <v>-114</v>
          </cell>
          <cell r="G19">
            <v>0</v>
          </cell>
          <cell r="J19">
            <v>0</v>
          </cell>
          <cell r="K19">
            <v>120</v>
          </cell>
          <cell r="O19">
            <v>0</v>
          </cell>
          <cell r="T19" t="e">
            <v>#DIV/0!</v>
          </cell>
          <cell r="U19" t="e">
            <v>#DIV/0!</v>
          </cell>
          <cell r="X19">
            <v>0</v>
          </cell>
          <cell r="Y19">
            <v>0</v>
          </cell>
          <cell r="Z19">
            <v>0</v>
          </cell>
        </row>
        <row r="20">
          <cell r="A20" t="str">
            <v>058  Колбаса Докторская Особая ТМ Особый рецепт,  0,5кг, ПОКОМ</v>
          </cell>
          <cell r="B20" t="str">
            <v>шт</v>
          </cell>
          <cell r="C20">
            <v>139.41</v>
          </cell>
          <cell r="D20">
            <v>80</v>
          </cell>
          <cell r="E20">
            <v>75</v>
          </cell>
          <cell r="F20">
            <v>124.41</v>
          </cell>
          <cell r="G20">
            <v>0.5</v>
          </cell>
          <cell r="J20">
            <v>75</v>
          </cell>
          <cell r="O20">
            <v>15</v>
          </cell>
          <cell r="P20">
            <v>70</v>
          </cell>
          <cell r="T20">
            <v>12.960666666666667</v>
          </cell>
          <cell r="U20">
            <v>8.2940000000000005</v>
          </cell>
          <cell r="X20">
            <v>8</v>
          </cell>
          <cell r="Y20">
            <v>16.2</v>
          </cell>
          <cell r="Z20">
            <v>8.3180000000000014</v>
          </cell>
        </row>
        <row r="21">
          <cell r="A21" t="str">
            <v>059  Колбаса Докторская по-стародворски  0.5 кг, ПОКОМ</v>
          </cell>
          <cell r="B21" t="str">
            <v>шт</v>
          </cell>
          <cell r="C21">
            <v>-50</v>
          </cell>
          <cell r="D21">
            <v>230</v>
          </cell>
          <cell r="E21">
            <v>230</v>
          </cell>
          <cell r="F21">
            <v>-50</v>
          </cell>
          <cell r="G21">
            <v>0</v>
          </cell>
          <cell r="J21">
            <v>0</v>
          </cell>
          <cell r="K21">
            <v>230</v>
          </cell>
          <cell r="O21">
            <v>0</v>
          </cell>
          <cell r="T21" t="e">
            <v>#DIV/0!</v>
          </cell>
          <cell r="U21" t="e">
            <v>#DIV/0!</v>
          </cell>
          <cell r="X21">
            <v>0</v>
          </cell>
          <cell r="Y21">
            <v>0</v>
          </cell>
          <cell r="Z21">
            <v>0</v>
          </cell>
        </row>
        <row r="22">
          <cell r="A22" t="str">
            <v>060  Колбаса Докторская стародворская  0,5 кг,ПОКОМ</v>
          </cell>
          <cell r="B22" t="str">
            <v>шт</v>
          </cell>
          <cell r="C22">
            <v>-250</v>
          </cell>
          <cell r="D22">
            <v>130</v>
          </cell>
          <cell r="E22">
            <v>130</v>
          </cell>
          <cell r="F22">
            <v>-250</v>
          </cell>
          <cell r="G22">
            <v>0</v>
          </cell>
          <cell r="J22">
            <v>0</v>
          </cell>
          <cell r="K22">
            <v>130</v>
          </cell>
          <cell r="O22">
            <v>0</v>
          </cell>
          <cell r="T22" t="e">
            <v>#DIV/0!</v>
          </cell>
          <cell r="U22" t="e">
            <v>#DIV/0!</v>
          </cell>
          <cell r="X22">
            <v>0</v>
          </cell>
          <cell r="Y22">
            <v>0</v>
          </cell>
          <cell r="Z22">
            <v>0</v>
          </cell>
        </row>
        <row r="23">
          <cell r="A23" t="str">
            <v>062  Колбаса Кракушка пряная с сальцем, 0.3кг в/у п/к, БАВАРУШКА ПОКОМ</v>
          </cell>
          <cell r="B23" t="str">
            <v>шт</v>
          </cell>
          <cell r="C23">
            <v>-99</v>
          </cell>
          <cell r="D23">
            <v>192</v>
          </cell>
          <cell r="E23">
            <v>180</v>
          </cell>
          <cell r="F23">
            <v>-91</v>
          </cell>
          <cell r="G23">
            <v>0.3</v>
          </cell>
          <cell r="J23">
            <v>0</v>
          </cell>
          <cell r="K23">
            <v>180</v>
          </cell>
          <cell r="O23">
            <v>0</v>
          </cell>
          <cell r="T23" t="e">
            <v>#DIV/0!</v>
          </cell>
          <cell r="U23" t="e">
            <v>#DIV/0!</v>
          </cell>
          <cell r="X23">
            <v>4.8</v>
          </cell>
          <cell r="Y23">
            <v>4.8</v>
          </cell>
          <cell r="Z23">
            <v>3.4</v>
          </cell>
        </row>
        <row r="24">
          <cell r="A24" t="str">
            <v>064  Колбаса Молочная Дугушка, вектор 0,4 кг, ТМ Стародворье  ПОКОМ</v>
          </cell>
          <cell r="B24" t="str">
            <v>шт</v>
          </cell>
          <cell r="C24">
            <v>-498</v>
          </cell>
          <cell r="D24">
            <v>294</v>
          </cell>
          <cell r="E24">
            <v>294</v>
          </cell>
          <cell r="F24">
            <v>-498</v>
          </cell>
          <cell r="G24">
            <v>0</v>
          </cell>
          <cell r="J24">
            <v>0</v>
          </cell>
          <cell r="K24">
            <v>294</v>
          </cell>
          <cell r="O24">
            <v>0</v>
          </cell>
          <cell r="T24" t="e">
            <v>#DIV/0!</v>
          </cell>
          <cell r="U24" t="e">
            <v>#DIV/0!</v>
          </cell>
          <cell r="X24">
            <v>0</v>
          </cell>
          <cell r="Y24">
            <v>0</v>
          </cell>
          <cell r="Z24">
            <v>0</v>
          </cell>
        </row>
        <row r="25">
          <cell r="A25" t="str">
            <v>084  Колбаски Баварские копченые, NDX в МГС 0,28 кг, ТМ Стародворье  ПОКОМ</v>
          </cell>
          <cell r="B25" t="str">
            <v>шт</v>
          </cell>
          <cell r="C25">
            <v>91</v>
          </cell>
          <cell r="D25">
            <v>282</v>
          </cell>
          <cell r="E25">
            <v>304</v>
          </cell>
          <cell r="F25">
            <v>44</v>
          </cell>
          <cell r="G25">
            <v>0.28000000000000003</v>
          </cell>
          <cell r="J25">
            <v>82</v>
          </cell>
          <cell r="K25">
            <v>222</v>
          </cell>
          <cell r="O25">
            <v>16.399999999999999</v>
          </cell>
          <cell r="Q25">
            <v>150</v>
          </cell>
          <cell r="T25">
            <v>11.829268292682928</v>
          </cell>
          <cell r="U25">
            <v>2.6829268292682928</v>
          </cell>
          <cell r="X25">
            <v>30.4</v>
          </cell>
          <cell r="Y25">
            <v>27.8</v>
          </cell>
          <cell r="Z25">
            <v>25.8</v>
          </cell>
        </row>
        <row r="26">
          <cell r="A26" t="str">
            <v>091  Сардельки Баварские, МГС 0.38кг, ТМ Стародворье  ПОКОМ</v>
          </cell>
          <cell r="B26" t="str">
            <v>шт</v>
          </cell>
          <cell r="C26">
            <v>-309</v>
          </cell>
          <cell r="D26">
            <v>204</v>
          </cell>
          <cell r="E26">
            <v>204</v>
          </cell>
          <cell r="F26">
            <v>-309</v>
          </cell>
          <cell r="G26">
            <v>0</v>
          </cell>
          <cell r="J26">
            <v>0</v>
          </cell>
          <cell r="K26">
            <v>204</v>
          </cell>
          <cell r="O26">
            <v>0</v>
          </cell>
          <cell r="T26" t="e">
            <v>#DIV/0!</v>
          </cell>
          <cell r="U26" t="e">
            <v>#DIV/0!</v>
          </cell>
          <cell r="X26">
            <v>0</v>
          </cell>
          <cell r="Y26">
            <v>0</v>
          </cell>
          <cell r="Z26">
            <v>0.6</v>
          </cell>
        </row>
        <row r="27">
          <cell r="A27" t="str">
            <v>092  Сосиски Баварские с сыром,  0.42кг,ПОКОМ</v>
          </cell>
          <cell r="B27" t="str">
            <v>шт</v>
          </cell>
          <cell r="C27">
            <v>-663</v>
          </cell>
          <cell r="D27">
            <v>552</v>
          </cell>
          <cell r="E27">
            <v>522</v>
          </cell>
          <cell r="F27">
            <v>-639</v>
          </cell>
          <cell r="G27">
            <v>0.42</v>
          </cell>
          <cell r="J27">
            <v>0</v>
          </cell>
          <cell r="K27">
            <v>522</v>
          </cell>
          <cell r="O27">
            <v>0</v>
          </cell>
          <cell r="T27" t="e">
            <v>#DIV/0!</v>
          </cell>
          <cell r="U27" t="e">
            <v>#DIV/0!</v>
          </cell>
          <cell r="X27">
            <v>8</v>
          </cell>
          <cell r="Y27">
            <v>2.2000000000000002</v>
          </cell>
          <cell r="Z27">
            <v>12.8</v>
          </cell>
        </row>
        <row r="28">
          <cell r="A28" t="str">
            <v>095  Сосиски Баварские,  0.42кг, БАВАРУШКИ ПОКОМ</v>
          </cell>
          <cell r="B28" t="str">
            <v>шт</v>
          </cell>
          <cell r="F28">
            <v>-6</v>
          </cell>
          <cell r="G28">
            <v>0</v>
          </cell>
          <cell r="J28">
            <v>0</v>
          </cell>
          <cell r="O28">
            <v>0</v>
          </cell>
          <cell r="T28" t="e">
            <v>#DIV/0!</v>
          </cell>
          <cell r="U28" t="e">
            <v>#DIV/0!</v>
          </cell>
          <cell r="X28">
            <v>0</v>
          </cell>
          <cell r="Y28">
            <v>0</v>
          </cell>
          <cell r="Z28">
            <v>0</v>
          </cell>
        </row>
        <row r="29">
          <cell r="A29" t="str">
            <v>096  Сосиски Баварские,  0.42кг,ПОКОМ</v>
          </cell>
          <cell r="B29" t="str">
            <v>шт</v>
          </cell>
          <cell r="C29">
            <v>-672</v>
          </cell>
          <cell r="D29">
            <v>1164</v>
          </cell>
          <cell r="E29">
            <v>1110</v>
          </cell>
          <cell r="F29">
            <v>-635</v>
          </cell>
          <cell r="G29">
            <v>0.42</v>
          </cell>
          <cell r="J29">
            <v>6</v>
          </cell>
          <cell r="K29">
            <v>1104</v>
          </cell>
          <cell r="L29">
            <v>1500</v>
          </cell>
          <cell r="O29">
            <v>1.2</v>
          </cell>
          <cell r="T29">
            <v>720.83333333333337</v>
          </cell>
          <cell r="U29">
            <v>720.83333333333337</v>
          </cell>
          <cell r="X29">
            <v>89.4</v>
          </cell>
          <cell r="Y29">
            <v>57.4</v>
          </cell>
          <cell r="Z29">
            <v>28.6</v>
          </cell>
        </row>
        <row r="30">
          <cell r="A30" t="str">
            <v>100  Сосиски Баварушки, 0.6кг, БАВАРУШКА ПОКОМ</v>
          </cell>
          <cell r="B30" t="str">
            <v>шт</v>
          </cell>
          <cell r="C30">
            <v>-121</v>
          </cell>
          <cell r="D30">
            <v>200</v>
          </cell>
          <cell r="E30">
            <v>200</v>
          </cell>
          <cell r="F30">
            <v>-121</v>
          </cell>
          <cell r="G30">
            <v>0</v>
          </cell>
          <cell r="J30">
            <v>0</v>
          </cell>
          <cell r="K30">
            <v>200</v>
          </cell>
          <cell r="O30">
            <v>0</v>
          </cell>
          <cell r="T30" t="e">
            <v>#DIV/0!</v>
          </cell>
          <cell r="U30" t="e">
            <v>#DIV/0!</v>
          </cell>
          <cell r="X30">
            <v>0</v>
          </cell>
          <cell r="Y30">
            <v>0</v>
          </cell>
          <cell r="Z30">
            <v>0.2</v>
          </cell>
        </row>
        <row r="31">
          <cell r="A31" t="str">
            <v>102  Сосиски Ганноверские, амилюкс МГС, 0.6кг, ТМ Стародворье    ПОКОМ</v>
          </cell>
          <cell r="B31" t="str">
            <v>шт</v>
          </cell>
          <cell r="C31">
            <v>63</v>
          </cell>
          <cell r="F31">
            <v>62</v>
          </cell>
          <cell r="G31">
            <v>0</v>
          </cell>
          <cell r="J31">
            <v>0</v>
          </cell>
          <cell r="O31">
            <v>0</v>
          </cell>
          <cell r="T31" t="e">
            <v>#DIV/0!</v>
          </cell>
          <cell r="U31" t="e">
            <v>#DIV/0!</v>
          </cell>
          <cell r="X31">
            <v>1.6</v>
          </cell>
          <cell r="Y31">
            <v>0.2</v>
          </cell>
          <cell r="Z31">
            <v>0</v>
          </cell>
        </row>
        <row r="32">
          <cell r="A32" t="str">
            <v>108  Сосиски С сыром,  0.42кг,ядрена копоть ПОКОМ</v>
          </cell>
          <cell r="B32" t="str">
            <v>шт</v>
          </cell>
          <cell r="C32">
            <v>-84</v>
          </cell>
          <cell r="D32">
            <v>180</v>
          </cell>
          <cell r="E32">
            <v>180</v>
          </cell>
          <cell r="F32">
            <v>-84</v>
          </cell>
          <cell r="G32">
            <v>0</v>
          </cell>
          <cell r="J32">
            <v>0</v>
          </cell>
          <cell r="K32">
            <v>180</v>
          </cell>
          <cell r="O32">
            <v>0</v>
          </cell>
          <cell r="T32" t="e">
            <v>#DIV/0!</v>
          </cell>
          <cell r="U32" t="e">
            <v>#DIV/0!</v>
          </cell>
          <cell r="X32">
            <v>0</v>
          </cell>
          <cell r="Y32">
            <v>0</v>
          </cell>
          <cell r="Z32">
            <v>0</v>
          </cell>
        </row>
        <row r="33">
          <cell r="A33" t="str">
            <v>114  Сосиски Филейбургские с филе сочного окорока, 0,55 кг, БАВАРУШКА ПОКОМ</v>
          </cell>
          <cell r="B33" t="str">
            <v>шт</v>
          </cell>
          <cell r="C33">
            <v>-98</v>
          </cell>
          <cell r="D33">
            <v>200</v>
          </cell>
          <cell r="E33">
            <v>200</v>
          </cell>
          <cell r="F33">
            <v>-98</v>
          </cell>
          <cell r="G33">
            <v>0</v>
          </cell>
          <cell r="J33">
            <v>0</v>
          </cell>
          <cell r="K33">
            <v>200</v>
          </cell>
          <cell r="O33">
            <v>0</v>
          </cell>
          <cell r="T33" t="e">
            <v>#DIV/0!</v>
          </cell>
          <cell r="U33" t="e">
            <v>#DIV/0!</v>
          </cell>
          <cell r="X33">
            <v>0</v>
          </cell>
          <cell r="Y33">
            <v>0.2</v>
          </cell>
          <cell r="Z33">
            <v>1.6</v>
          </cell>
        </row>
        <row r="34">
          <cell r="A34" t="str">
            <v>115  Колбаса Салями Филейбургская зернистая, в/у 0,35 кг срез, БАВАРУШКА ПОКОМ</v>
          </cell>
          <cell r="B34" t="str">
            <v>шт</v>
          </cell>
          <cell r="C34">
            <v>-147</v>
          </cell>
          <cell r="D34">
            <v>54</v>
          </cell>
          <cell r="E34">
            <v>54</v>
          </cell>
          <cell r="F34">
            <v>-147</v>
          </cell>
          <cell r="G34">
            <v>0</v>
          </cell>
          <cell r="J34">
            <v>0</v>
          </cell>
          <cell r="K34">
            <v>54</v>
          </cell>
          <cell r="O34">
            <v>0</v>
          </cell>
          <cell r="T34" t="e">
            <v>#DIV/0!</v>
          </cell>
          <cell r="U34" t="e">
            <v>#DIV/0!</v>
          </cell>
          <cell r="X34">
            <v>0</v>
          </cell>
          <cell r="Y34">
            <v>0.4</v>
          </cell>
          <cell r="Z34">
            <v>1.8</v>
          </cell>
        </row>
        <row r="35">
          <cell r="A35" t="str">
            <v>117  Колбаса Сервелат Филейбургский с ароматными пряностями, в/у 0,35 кг срез, БАВАРУШКА ПОКОМ</v>
          </cell>
          <cell r="B35" t="str">
            <v>шт</v>
          </cell>
          <cell r="C35">
            <v>-139</v>
          </cell>
          <cell r="D35">
            <v>78</v>
          </cell>
          <cell r="E35">
            <v>78</v>
          </cell>
          <cell r="F35">
            <v>-139</v>
          </cell>
          <cell r="G35">
            <v>0</v>
          </cell>
          <cell r="J35">
            <v>0</v>
          </cell>
          <cell r="K35">
            <v>78</v>
          </cell>
          <cell r="O35">
            <v>0</v>
          </cell>
          <cell r="T35" t="e">
            <v>#DIV/0!</v>
          </cell>
          <cell r="U35" t="e">
            <v>#DIV/0!</v>
          </cell>
          <cell r="X35">
            <v>0</v>
          </cell>
          <cell r="Y35">
            <v>0</v>
          </cell>
          <cell r="Z35">
            <v>0.2</v>
          </cell>
        </row>
        <row r="36">
          <cell r="A36" t="str">
            <v>118  Колбаса Сервелат Филейбургский с филе сочного окорока, в/у 0,35 кг срез, БАВАРУШКА ПОКОМ</v>
          </cell>
          <cell r="B36" t="str">
            <v>шт</v>
          </cell>
          <cell r="C36">
            <v>-156</v>
          </cell>
          <cell r="D36">
            <v>72</v>
          </cell>
          <cell r="E36">
            <v>72</v>
          </cell>
          <cell r="F36">
            <v>-158</v>
          </cell>
          <cell r="G36">
            <v>0</v>
          </cell>
          <cell r="J36">
            <v>0</v>
          </cell>
          <cell r="K36">
            <v>72</v>
          </cell>
          <cell r="O36">
            <v>0</v>
          </cell>
          <cell r="T36" t="e">
            <v>#DIV/0!</v>
          </cell>
          <cell r="U36" t="e">
            <v>#DIV/0!</v>
          </cell>
          <cell r="X36">
            <v>0</v>
          </cell>
          <cell r="Y36">
            <v>1.4</v>
          </cell>
          <cell r="Z36">
            <v>1.6</v>
          </cell>
        </row>
        <row r="37">
          <cell r="A37" t="str">
            <v>200  Ветчина Дугушка ТМ Стародворье, вектор в/у    ПОКОМ</v>
          </cell>
          <cell r="B37" t="str">
            <v>кг</v>
          </cell>
          <cell r="C37">
            <v>1215.0029999999999</v>
          </cell>
          <cell r="D37">
            <v>1157.913</v>
          </cell>
          <cell r="E37">
            <v>1278.383</v>
          </cell>
          <cell r="F37">
            <v>708.65599999999995</v>
          </cell>
          <cell r="G37">
            <v>1</v>
          </cell>
          <cell r="J37">
            <v>1278.383</v>
          </cell>
          <cell r="L37">
            <v>1504</v>
          </cell>
          <cell r="N37">
            <v>659</v>
          </cell>
          <cell r="O37">
            <v>255.67660000000001</v>
          </cell>
          <cell r="T37">
            <v>11.231594913261517</v>
          </cell>
          <cell r="U37">
            <v>11.231594913261517</v>
          </cell>
          <cell r="X37">
            <v>224.26900000000001</v>
          </cell>
          <cell r="Y37">
            <v>251.98719999999997</v>
          </cell>
          <cell r="Z37">
            <v>182.97499999999999</v>
          </cell>
        </row>
        <row r="38">
          <cell r="A38" t="str">
            <v>201  Ветчина Нежная ТМ Особый рецепт, (2,5кг), ПОКОМ</v>
          </cell>
          <cell r="B38" t="str">
            <v>кг</v>
          </cell>
          <cell r="C38">
            <v>2977.8110000000001</v>
          </cell>
          <cell r="D38">
            <v>3153.15</v>
          </cell>
          <cell r="E38">
            <v>2556.8130000000001</v>
          </cell>
          <cell r="F38">
            <v>3256.317</v>
          </cell>
          <cell r="G38">
            <v>1</v>
          </cell>
          <cell r="J38">
            <v>2556.8130000000001</v>
          </cell>
          <cell r="L38">
            <v>1454</v>
          </cell>
          <cell r="N38">
            <v>1454</v>
          </cell>
          <cell r="O38">
            <v>511.36260000000004</v>
          </cell>
          <cell r="P38">
            <v>300</v>
          </cell>
          <cell r="Q38">
            <v>1400</v>
          </cell>
          <cell r="T38">
            <v>15.379139968390335</v>
          </cell>
          <cell r="U38">
            <v>12.054688786391495</v>
          </cell>
          <cell r="X38">
            <v>521.61559999999997</v>
          </cell>
          <cell r="Y38">
            <v>636.93560000000002</v>
          </cell>
          <cell r="Z38">
            <v>530.9674</v>
          </cell>
        </row>
        <row r="39">
          <cell r="A39" t="str">
            <v>215  Колбаса Докторская ГОСТ Дугушка, ВЕС, ТМ Стародворье ПОКОМ</v>
          </cell>
          <cell r="B39" t="str">
            <v>кг</v>
          </cell>
          <cell r="C39">
            <v>155.47900000000001</v>
          </cell>
          <cell r="D39">
            <v>53.182000000000002</v>
          </cell>
          <cell r="E39">
            <v>35.198</v>
          </cell>
          <cell r="F39">
            <v>173.46299999999999</v>
          </cell>
          <cell r="G39">
            <v>1</v>
          </cell>
          <cell r="J39">
            <v>35.198</v>
          </cell>
          <cell r="O39">
            <v>7.0396000000000001</v>
          </cell>
          <cell r="T39">
            <v>24.641030740382977</v>
          </cell>
          <cell r="U39">
            <v>24.641030740382977</v>
          </cell>
          <cell r="X39">
            <v>4.6107999999999993</v>
          </cell>
          <cell r="Y39">
            <v>13.078999999999999</v>
          </cell>
          <cell r="Z39">
            <v>3.0051999999999999</v>
          </cell>
        </row>
        <row r="40">
          <cell r="A40" t="str">
            <v>217  Колбаса Докторская Дугушка, ВЕС, НЕ ГОСТ, ТМ Стародворье ПОКОМ</v>
          </cell>
          <cell r="B40" t="str">
            <v>кг</v>
          </cell>
          <cell r="C40">
            <v>16.489999999999998</v>
          </cell>
          <cell r="D40">
            <v>1636.2349999999999</v>
          </cell>
          <cell r="E40">
            <v>1505.567</v>
          </cell>
          <cell r="F40">
            <v>130.42099999999999</v>
          </cell>
          <cell r="G40">
            <v>1</v>
          </cell>
          <cell r="J40">
            <v>1505.567</v>
          </cell>
          <cell r="L40">
            <v>2400</v>
          </cell>
          <cell r="N40">
            <v>4302</v>
          </cell>
          <cell r="O40">
            <v>301.11340000000001</v>
          </cell>
          <cell r="T40">
            <v>22.690524566492225</v>
          </cell>
          <cell r="U40">
            <v>22.690524566492225</v>
          </cell>
          <cell r="X40">
            <v>194.2012</v>
          </cell>
          <cell r="Y40">
            <v>446.87459999999999</v>
          </cell>
          <cell r="Z40">
            <v>108.7192</v>
          </cell>
        </row>
        <row r="41">
          <cell r="A41" t="str">
            <v>219  Колбаса Докторская Особая ТМ Особый рецепт, ВЕС  ПОКОМ</v>
          </cell>
          <cell r="B41" t="str">
            <v>кг</v>
          </cell>
          <cell r="C41">
            <v>10771.362999999999</v>
          </cell>
          <cell r="D41">
            <v>5836.49</v>
          </cell>
          <cell r="E41">
            <v>3620.2820000000002</v>
          </cell>
          <cell r="F41">
            <v>12482.78</v>
          </cell>
          <cell r="G41">
            <v>1</v>
          </cell>
          <cell r="J41">
            <v>3620.2820000000002</v>
          </cell>
          <cell r="O41">
            <v>724.05640000000005</v>
          </cell>
          <cell r="T41">
            <v>17.240065829126017</v>
          </cell>
          <cell r="U41">
            <v>17.240065829126017</v>
          </cell>
          <cell r="X41">
            <v>380.23020000000002</v>
          </cell>
          <cell r="Y41">
            <v>1271.2822000000001</v>
          </cell>
          <cell r="Z41">
            <v>645.35479999999995</v>
          </cell>
        </row>
        <row r="42">
          <cell r="A42" t="str">
            <v>220  Колбаса Докторская по-стародворски, амифлекс, ВЕС,   ПОКОМ</v>
          </cell>
          <cell r="B42" t="str">
            <v>кг</v>
          </cell>
          <cell r="C42">
            <v>17.373000000000001</v>
          </cell>
          <cell r="E42">
            <v>5.2809999999999997</v>
          </cell>
          <cell r="F42">
            <v>0.107</v>
          </cell>
          <cell r="G42">
            <v>0</v>
          </cell>
          <cell r="J42">
            <v>5.2809999999999997</v>
          </cell>
          <cell r="O42">
            <v>1.0562</v>
          </cell>
          <cell r="T42">
            <v>0.10130657072524142</v>
          </cell>
          <cell r="U42">
            <v>0.10130657072524142</v>
          </cell>
          <cell r="X42">
            <v>14.728200000000001</v>
          </cell>
          <cell r="Y42">
            <v>22.571000000000002</v>
          </cell>
          <cell r="Z42">
            <v>15.6846</v>
          </cell>
        </row>
        <row r="43">
          <cell r="A43" t="str">
            <v>225  Колбаса Дугушка со шпиком, ВЕС, ТМ Стародворье   ПОКОМ</v>
          </cell>
          <cell r="B43" t="str">
            <v>кг</v>
          </cell>
          <cell r="C43">
            <v>715.31100000000004</v>
          </cell>
          <cell r="D43">
            <v>200.983</v>
          </cell>
          <cell r="E43">
            <v>229.75899999999999</v>
          </cell>
          <cell r="F43">
            <v>601.33399999999995</v>
          </cell>
          <cell r="G43">
            <v>1</v>
          </cell>
          <cell r="J43">
            <v>229.75899999999999</v>
          </cell>
          <cell r="N43">
            <v>1006</v>
          </cell>
          <cell r="O43">
            <v>45.951799999999999</v>
          </cell>
          <cell r="T43">
            <v>34.978695067440228</v>
          </cell>
          <cell r="U43">
            <v>34.978695067440228</v>
          </cell>
          <cell r="X43">
            <v>15.644200000000001</v>
          </cell>
          <cell r="Y43">
            <v>65.174199999999999</v>
          </cell>
          <cell r="Z43">
            <v>0.17299999999999999</v>
          </cell>
        </row>
        <row r="44">
          <cell r="A44" t="str">
            <v>229  Колбаса Молочная Дугушка, в/у, ВЕС, ТМ Стародворье   ПОКОМ</v>
          </cell>
          <cell r="B44" t="str">
            <v>кг</v>
          </cell>
          <cell r="C44">
            <v>2530.0639999999999</v>
          </cell>
          <cell r="D44">
            <v>755.05200000000002</v>
          </cell>
          <cell r="E44">
            <v>1676.825</v>
          </cell>
          <cell r="F44">
            <v>1263.028</v>
          </cell>
          <cell r="G44">
            <v>1</v>
          </cell>
          <cell r="J44">
            <v>1676.825</v>
          </cell>
          <cell r="L44">
            <v>1502</v>
          </cell>
          <cell r="O44">
            <v>335.36500000000001</v>
          </cell>
          <cell r="Q44">
            <v>1260</v>
          </cell>
          <cell r="T44">
            <v>12.001932223100205</v>
          </cell>
          <cell r="U44">
            <v>8.2448317504808202</v>
          </cell>
          <cell r="X44">
            <v>361.37099999999998</v>
          </cell>
          <cell r="Y44">
            <v>276.50020000000001</v>
          </cell>
          <cell r="Z44">
            <v>214.66480000000001</v>
          </cell>
        </row>
        <row r="45">
          <cell r="A45" t="str">
            <v>230  Колбаса Молочная Особая ТМ Особый рецепт, п/а, ВЕС. ПОКОМ</v>
          </cell>
          <cell r="B45" t="str">
            <v>кг</v>
          </cell>
          <cell r="C45">
            <v>1402.5640000000001</v>
          </cell>
          <cell r="D45">
            <v>3520.2950000000001</v>
          </cell>
          <cell r="E45">
            <v>2895.6120000000001</v>
          </cell>
          <cell r="F45">
            <v>1641.328</v>
          </cell>
          <cell r="G45">
            <v>1</v>
          </cell>
          <cell r="J45">
            <v>2895.6120000000001</v>
          </cell>
          <cell r="N45">
            <v>5353</v>
          </cell>
          <cell r="O45">
            <v>579.12239999999997</v>
          </cell>
          <cell r="T45">
            <v>12.077460654258926</v>
          </cell>
          <cell r="U45">
            <v>12.077460654258926</v>
          </cell>
          <cell r="X45">
            <v>461.98360000000002</v>
          </cell>
          <cell r="Y45">
            <v>786.52600000000007</v>
          </cell>
          <cell r="Z45">
            <v>383.15539999999999</v>
          </cell>
        </row>
        <row r="46">
          <cell r="A46" t="str">
            <v>235  Колбаса Особая ТМ Особый рецепт, ВЕС, ТМ Стародворье ПОКОМ</v>
          </cell>
          <cell r="B46" t="str">
            <v>кг</v>
          </cell>
          <cell r="C46">
            <v>3130.8870000000002</v>
          </cell>
          <cell r="D46">
            <v>1431.0550000000001</v>
          </cell>
          <cell r="E46">
            <v>1565.2650000000001</v>
          </cell>
          <cell r="F46">
            <v>2785.6320000000001</v>
          </cell>
          <cell r="G46">
            <v>1</v>
          </cell>
          <cell r="J46">
            <v>1565.2650000000001</v>
          </cell>
          <cell r="O46">
            <v>313.053</v>
          </cell>
          <cell r="Q46">
            <v>970</v>
          </cell>
          <cell r="T46">
            <v>11.99679287532782</v>
          </cell>
          <cell r="U46">
            <v>8.8982760107713386</v>
          </cell>
          <cell r="X46">
            <v>238.82800000000003</v>
          </cell>
          <cell r="Y46">
            <v>329.4624</v>
          </cell>
          <cell r="Z46">
            <v>104.01479999999999</v>
          </cell>
        </row>
        <row r="47">
          <cell r="A47" t="str">
            <v>236  Колбаса Рубленая ЗАПЕЧ. Дугушка ТМ Стародворье, вектор, в/к    ПОКОМ</v>
          </cell>
          <cell r="B47" t="str">
            <v>кг</v>
          </cell>
          <cell r="C47">
            <v>1657.7080000000001</v>
          </cell>
          <cell r="D47">
            <v>205.87700000000001</v>
          </cell>
          <cell r="E47">
            <v>717.01700000000005</v>
          </cell>
          <cell r="F47">
            <v>933.44</v>
          </cell>
          <cell r="G47">
            <v>1</v>
          </cell>
          <cell r="J47">
            <v>717.01700000000005</v>
          </cell>
          <cell r="L47">
            <v>1003</v>
          </cell>
          <cell r="O47">
            <v>143.4034</v>
          </cell>
          <cell r="T47">
            <v>13.503445525001499</v>
          </cell>
          <cell r="U47">
            <v>13.503445525001499</v>
          </cell>
          <cell r="X47">
            <v>157.91079999999999</v>
          </cell>
          <cell r="Y47">
            <v>33.607600000000005</v>
          </cell>
          <cell r="Z47">
            <v>95.43780000000001</v>
          </cell>
        </row>
        <row r="48">
          <cell r="A48" t="str">
            <v>239  Колбаса Салями запеч Дугушка, оболочка вектор, ВЕС, ТМ Стародворье  ПОКОМ</v>
          </cell>
          <cell r="B48" t="str">
            <v>кг</v>
          </cell>
          <cell r="C48">
            <v>924.95699999999999</v>
          </cell>
          <cell r="D48">
            <v>242.886</v>
          </cell>
          <cell r="E48">
            <v>790.27700000000004</v>
          </cell>
          <cell r="F48">
            <v>168.185</v>
          </cell>
          <cell r="G48">
            <v>1</v>
          </cell>
          <cell r="J48">
            <v>790.27700000000004</v>
          </cell>
          <cell r="L48">
            <v>1204</v>
          </cell>
          <cell r="O48">
            <v>158.05540000000002</v>
          </cell>
          <cell r="Q48">
            <v>530</v>
          </cell>
          <cell r="T48">
            <v>12.034925728573651</v>
          </cell>
          <cell r="U48">
            <v>8.6816711102562749</v>
          </cell>
          <cell r="X48">
            <v>225.39000000000001</v>
          </cell>
          <cell r="Y48">
            <v>66.968400000000003</v>
          </cell>
          <cell r="Z48">
            <v>113.77940000000001</v>
          </cell>
        </row>
        <row r="49">
          <cell r="A49" t="str">
            <v>240  Колбаса Салями охотничья, ВЕС. ПОКОМ</v>
          </cell>
          <cell r="B49" t="str">
            <v>кг</v>
          </cell>
          <cell r="C49">
            <v>19.576000000000001</v>
          </cell>
          <cell r="D49">
            <v>14.731</v>
          </cell>
          <cell r="E49">
            <v>29.28</v>
          </cell>
          <cell r="F49">
            <v>3.5539999999999998</v>
          </cell>
          <cell r="G49">
            <v>1</v>
          </cell>
          <cell r="J49">
            <v>29.28</v>
          </cell>
          <cell r="O49">
            <v>5.8559999999999999</v>
          </cell>
          <cell r="P49">
            <v>60</v>
          </cell>
          <cell r="T49">
            <v>10.852800546448089</v>
          </cell>
          <cell r="U49">
            <v>0.6068989071038251</v>
          </cell>
          <cell r="X49">
            <v>3.5941999999999998</v>
          </cell>
          <cell r="Y49">
            <v>2.6825999999999999</v>
          </cell>
          <cell r="Z49">
            <v>5.3015999999999996</v>
          </cell>
        </row>
        <row r="50">
          <cell r="A50" t="str">
            <v>242  Колбаса Сервелат ЗАПЕЧ.Дугушка ТМ Стародворье, вектор, в/к     ПОКОМ</v>
          </cell>
          <cell r="B50" t="str">
            <v>кг</v>
          </cell>
          <cell r="C50">
            <v>1203.4259999999999</v>
          </cell>
          <cell r="D50">
            <v>1179.79</v>
          </cell>
          <cell r="E50">
            <v>1367.31</v>
          </cell>
          <cell r="F50">
            <v>724.70799999999997</v>
          </cell>
          <cell r="G50">
            <v>1</v>
          </cell>
          <cell r="J50">
            <v>1367.31</v>
          </cell>
          <cell r="L50">
            <v>2000</v>
          </cell>
          <cell r="O50">
            <v>273.46199999999999</v>
          </cell>
          <cell r="Q50">
            <v>560</v>
          </cell>
          <cell r="T50">
            <v>12.011570163313367</v>
          </cell>
          <cell r="U50">
            <v>9.963753647673169</v>
          </cell>
          <cell r="X50">
            <v>268.6848</v>
          </cell>
          <cell r="Y50">
            <v>273.44899999999996</v>
          </cell>
          <cell r="Z50">
            <v>162.5206</v>
          </cell>
        </row>
        <row r="51">
          <cell r="A51" t="str">
            <v>243  Колбаса Сервелат Зернистый, ВЕС.  ПОКОМ</v>
          </cell>
          <cell r="B51" t="str">
            <v>кг</v>
          </cell>
          <cell r="C51">
            <v>110.318</v>
          </cell>
          <cell r="D51">
            <v>87.751999999999995</v>
          </cell>
          <cell r="E51">
            <v>78.238</v>
          </cell>
          <cell r="F51">
            <v>94.462999999999994</v>
          </cell>
          <cell r="G51">
            <v>1</v>
          </cell>
          <cell r="J51">
            <v>78.238</v>
          </cell>
          <cell r="O51">
            <v>15.647600000000001</v>
          </cell>
          <cell r="P51">
            <v>100</v>
          </cell>
          <cell r="T51">
            <v>12.427656637439606</v>
          </cell>
          <cell r="U51">
            <v>6.0369002275109276</v>
          </cell>
          <cell r="X51">
            <v>12.4932</v>
          </cell>
          <cell r="Y51">
            <v>15.4612</v>
          </cell>
          <cell r="Z51">
            <v>13.135</v>
          </cell>
        </row>
        <row r="52">
          <cell r="A52" t="str">
            <v>244  Колбаса Сервелат Кремлевский, ВЕС. ПОКОМ</v>
          </cell>
          <cell r="B52" t="str">
            <v>кг</v>
          </cell>
          <cell r="C52">
            <v>201.244</v>
          </cell>
          <cell r="D52">
            <v>99.33</v>
          </cell>
          <cell r="E52">
            <v>58.706000000000003</v>
          </cell>
          <cell r="F52">
            <v>227.19300000000001</v>
          </cell>
          <cell r="G52">
            <v>1</v>
          </cell>
          <cell r="J52">
            <v>58.706000000000003</v>
          </cell>
          <cell r="O52">
            <v>11.741200000000001</v>
          </cell>
          <cell r="T52">
            <v>19.3500664327326</v>
          </cell>
          <cell r="U52">
            <v>19.3500664327326</v>
          </cell>
          <cell r="X52">
            <v>14.7362</v>
          </cell>
          <cell r="Y52">
            <v>21.9556</v>
          </cell>
          <cell r="Z52">
            <v>10.318200000000001</v>
          </cell>
        </row>
        <row r="53">
          <cell r="A53" t="str">
            <v>247  Сардельки Нежные, ВЕС.  ПОКОМ</v>
          </cell>
          <cell r="B53" t="str">
            <v>кг</v>
          </cell>
          <cell r="C53">
            <v>226.28</v>
          </cell>
          <cell r="D53">
            <v>132.01499999999999</v>
          </cell>
          <cell r="E53">
            <v>153.59299999999999</v>
          </cell>
          <cell r="F53">
            <v>190.64400000000001</v>
          </cell>
          <cell r="G53">
            <v>1</v>
          </cell>
          <cell r="J53">
            <v>153.59299999999999</v>
          </cell>
          <cell r="O53">
            <v>30.718599999999999</v>
          </cell>
          <cell r="P53">
            <v>180</v>
          </cell>
          <cell r="T53">
            <v>12.065784247980051</v>
          </cell>
          <cell r="U53">
            <v>6.2061422070016219</v>
          </cell>
          <cell r="X53">
            <v>13.8462</v>
          </cell>
          <cell r="Y53">
            <v>25.3216</v>
          </cell>
          <cell r="Z53">
            <v>16.312000000000001</v>
          </cell>
        </row>
        <row r="54">
          <cell r="A54" t="str">
            <v>248  Сардельки Сочные ТМ Особый рецепт,   ПОКОМ</v>
          </cell>
          <cell r="B54" t="str">
            <v>кг</v>
          </cell>
          <cell r="C54">
            <v>-51.277000000000001</v>
          </cell>
          <cell r="D54">
            <v>138.477</v>
          </cell>
          <cell r="E54">
            <v>139.39099999999999</v>
          </cell>
          <cell r="F54">
            <v>-57.232999999999997</v>
          </cell>
          <cell r="G54">
            <v>1</v>
          </cell>
          <cell r="J54">
            <v>24.293999999999997</v>
          </cell>
          <cell r="K54">
            <v>115.09699999999999</v>
          </cell>
          <cell r="O54">
            <v>4.8587999999999996</v>
          </cell>
          <cell r="P54">
            <v>70</v>
          </cell>
          <cell r="T54">
            <v>2.6276035235037467</v>
          </cell>
          <cell r="U54">
            <v>-11.77924590433852</v>
          </cell>
          <cell r="X54">
            <v>1.726000000000002</v>
          </cell>
          <cell r="Y54">
            <v>2.7900000000000005</v>
          </cell>
          <cell r="Z54">
            <v>1.0684</v>
          </cell>
        </row>
        <row r="55">
          <cell r="A55" t="str">
            <v>250  Сардельки стародворские с говядиной в обол. NDX, ВЕС. ПОКОМ</v>
          </cell>
          <cell r="B55" t="str">
            <v>кг</v>
          </cell>
          <cell r="C55">
            <v>590.774</v>
          </cell>
          <cell r="D55">
            <v>166.494</v>
          </cell>
          <cell r="E55">
            <v>536.91099999999994</v>
          </cell>
          <cell r="F55">
            <v>90.146000000000001</v>
          </cell>
          <cell r="G55">
            <v>1</v>
          </cell>
          <cell r="J55">
            <v>536.91099999999994</v>
          </cell>
          <cell r="O55">
            <v>107.38219999999998</v>
          </cell>
          <cell r="P55">
            <v>900</v>
          </cell>
          <cell r="T55">
            <v>9.2207647077448609</v>
          </cell>
          <cell r="U55">
            <v>0.83948736382752465</v>
          </cell>
          <cell r="X55">
            <v>82.383600000000001</v>
          </cell>
          <cell r="Y55">
            <v>46.437799999999996</v>
          </cell>
          <cell r="Z55">
            <v>75.568399999999997</v>
          </cell>
        </row>
        <row r="56">
          <cell r="A56" t="str">
            <v>251  Сосиски Баварские, ВЕС.  ПОКОМ</v>
          </cell>
          <cell r="B56" t="str">
            <v>кг</v>
          </cell>
          <cell r="C56">
            <v>-3</v>
          </cell>
          <cell r="F56">
            <v>-3</v>
          </cell>
          <cell r="G56">
            <v>0</v>
          </cell>
          <cell r="J56">
            <v>0</v>
          </cell>
          <cell r="O56">
            <v>0</v>
          </cell>
          <cell r="T56" t="e">
            <v>#DIV/0!</v>
          </cell>
          <cell r="U56" t="e">
            <v>#DIV/0!</v>
          </cell>
          <cell r="X56">
            <v>0</v>
          </cell>
          <cell r="Y56">
            <v>0</v>
          </cell>
          <cell r="Z56">
            <v>0.6</v>
          </cell>
        </row>
        <row r="57">
          <cell r="A57" t="str">
            <v>253  Сосиски Ганноверские   ПОКОМ</v>
          </cell>
          <cell r="B57" t="str">
            <v>кг</v>
          </cell>
          <cell r="C57">
            <v>371.41300000000001</v>
          </cell>
          <cell r="D57">
            <v>136.28200000000001</v>
          </cell>
          <cell r="E57">
            <v>73.338999999999999</v>
          </cell>
          <cell r="F57">
            <v>411.18</v>
          </cell>
          <cell r="G57">
            <v>1</v>
          </cell>
          <cell r="J57">
            <v>73.338999999999999</v>
          </cell>
          <cell r="O57">
            <v>14.6678</v>
          </cell>
          <cell r="T57">
            <v>28.032833826477045</v>
          </cell>
          <cell r="U57">
            <v>28.032833826477045</v>
          </cell>
          <cell r="X57">
            <v>4.6246</v>
          </cell>
          <cell r="Y57">
            <v>34.817799999999998</v>
          </cell>
          <cell r="Z57">
            <v>4.6227999999999998</v>
          </cell>
        </row>
        <row r="58">
          <cell r="A58" t="str">
            <v>255  Сосиски Молочные для завтрака ТМ Особый рецепт, п/а МГС, ВЕС, ТМ Стародворье  ПОКОМ</v>
          </cell>
          <cell r="B58" t="str">
            <v>кг</v>
          </cell>
          <cell r="C58">
            <v>67.716999999999999</v>
          </cell>
          <cell r="D58">
            <v>2355.5949999999998</v>
          </cell>
          <cell r="E58">
            <v>2223.2350000000001</v>
          </cell>
          <cell r="F58">
            <v>184.59200000000001</v>
          </cell>
          <cell r="G58">
            <v>1</v>
          </cell>
          <cell r="J58">
            <v>2223.2350000000001</v>
          </cell>
          <cell r="N58">
            <v>4901</v>
          </cell>
          <cell r="O58">
            <v>444.64700000000005</v>
          </cell>
          <cell r="P58">
            <v>300</v>
          </cell>
          <cell r="T58">
            <v>12.112061927776415</v>
          </cell>
          <cell r="U58">
            <v>11.437369418887339</v>
          </cell>
          <cell r="X58">
            <v>281.03219999999999</v>
          </cell>
          <cell r="Y58">
            <v>570.83240000000001</v>
          </cell>
          <cell r="Z58">
            <v>256.6266</v>
          </cell>
        </row>
        <row r="59">
          <cell r="A59" t="str">
            <v>257  Сосиски Молочные оригинальные ТМ Особый рецепт, ВЕС.   ПОКОМ</v>
          </cell>
          <cell r="B59" t="str">
            <v>кг</v>
          </cell>
          <cell r="C59">
            <v>11.945</v>
          </cell>
          <cell r="D59">
            <v>16.585000000000001</v>
          </cell>
          <cell r="E59">
            <v>17.335000000000001</v>
          </cell>
          <cell r="F59">
            <v>6.9020000000000001</v>
          </cell>
          <cell r="G59">
            <v>1</v>
          </cell>
          <cell r="J59">
            <v>17.335000000000001</v>
          </cell>
          <cell r="O59">
            <v>3.4670000000000001</v>
          </cell>
          <cell r="P59">
            <v>34.701999999999998</v>
          </cell>
          <cell r="T59">
            <v>12</v>
          </cell>
          <cell r="U59">
            <v>1.9907701182578599</v>
          </cell>
          <cell r="X59">
            <v>-0.11599999999999999</v>
          </cell>
          <cell r="Y59">
            <v>4.8457999999999997</v>
          </cell>
          <cell r="Z59">
            <v>0</v>
          </cell>
        </row>
        <row r="60">
          <cell r="A60" t="str">
            <v>266  Колбаса Филейбургская с сочным окороком, ВЕС, ТМ Баварушка  ПОКОМ</v>
          </cell>
          <cell r="B60" t="str">
            <v>кг</v>
          </cell>
          <cell r="C60">
            <v>652.15700000000004</v>
          </cell>
          <cell r="D60">
            <v>86.13</v>
          </cell>
          <cell r="E60">
            <v>254.89099999999999</v>
          </cell>
          <cell r="F60">
            <v>418.53100000000001</v>
          </cell>
          <cell r="G60">
            <v>1</v>
          </cell>
          <cell r="J60">
            <v>254.89099999999999</v>
          </cell>
          <cell r="O60">
            <v>50.978200000000001</v>
          </cell>
          <cell r="P60">
            <v>200</v>
          </cell>
          <cell r="T60">
            <v>12.133245191081677</v>
          </cell>
          <cell r="U60">
            <v>8.2099995684429814</v>
          </cell>
          <cell r="X60">
            <v>56.483199999999997</v>
          </cell>
          <cell r="Y60">
            <v>0</v>
          </cell>
          <cell r="Z60">
            <v>37.480800000000002</v>
          </cell>
        </row>
        <row r="61">
          <cell r="A61" t="str">
            <v>267  Колбаса Салями Филейбургская зернистая, оболочка фиброуз, ВЕС, ТМ Баварушка  ПОКОМ</v>
          </cell>
          <cell r="B61" t="str">
            <v>кг</v>
          </cell>
          <cell r="C61">
            <v>89.266000000000005</v>
          </cell>
          <cell r="D61">
            <v>64.912999999999997</v>
          </cell>
          <cell r="E61">
            <v>72.582999999999998</v>
          </cell>
          <cell r="F61">
            <v>80.888999999999996</v>
          </cell>
          <cell r="G61">
            <v>1</v>
          </cell>
          <cell r="J61">
            <v>72.582999999999998</v>
          </cell>
          <cell r="O61">
            <v>14.5166</v>
          </cell>
          <cell r="P61">
            <v>100</v>
          </cell>
          <cell r="T61">
            <v>12.460837937258036</v>
          </cell>
          <cell r="U61">
            <v>5.5721725472906876</v>
          </cell>
          <cell r="X61">
            <v>9.8628</v>
          </cell>
          <cell r="Y61">
            <v>14.457599999999999</v>
          </cell>
          <cell r="Z61">
            <v>6.2168000000000001</v>
          </cell>
        </row>
        <row r="62">
          <cell r="A62" t="str">
            <v>272  Колбаса Сервелат Филедворский, фиброуз, в/у 0,35 кг срез,  ПОКОМ</v>
          </cell>
          <cell r="B62" t="str">
            <v>шт</v>
          </cell>
          <cell r="C62">
            <v>222</v>
          </cell>
          <cell r="D62">
            <v>36</v>
          </cell>
          <cell r="E62">
            <v>129</v>
          </cell>
          <cell r="F62">
            <v>116</v>
          </cell>
          <cell r="G62">
            <v>0.35</v>
          </cell>
          <cell r="J62">
            <v>129</v>
          </cell>
          <cell r="O62">
            <v>25.8</v>
          </cell>
          <cell r="P62">
            <v>200</v>
          </cell>
          <cell r="T62">
            <v>12.248062015503876</v>
          </cell>
          <cell r="U62">
            <v>4.4961240310077519</v>
          </cell>
          <cell r="X62">
            <v>20.2</v>
          </cell>
          <cell r="Y62">
            <v>0.2</v>
          </cell>
          <cell r="Z62">
            <v>15.6</v>
          </cell>
        </row>
        <row r="63">
          <cell r="A63" t="str">
            <v>273  Сосиски Сочинки с сочной грудинкой, МГС 0.4кг,   ПОКОМ</v>
          </cell>
          <cell r="B63" t="str">
            <v>шт</v>
          </cell>
          <cell r="C63">
            <v>598</v>
          </cell>
          <cell r="D63">
            <v>342</v>
          </cell>
          <cell r="E63">
            <v>616</v>
          </cell>
          <cell r="F63">
            <v>60</v>
          </cell>
          <cell r="G63">
            <v>0.4</v>
          </cell>
          <cell r="J63">
            <v>616</v>
          </cell>
          <cell r="L63">
            <v>1400</v>
          </cell>
          <cell r="O63">
            <v>123.2</v>
          </cell>
          <cell r="T63">
            <v>11.85064935064935</v>
          </cell>
          <cell r="U63">
            <v>11.85064935064935</v>
          </cell>
          <cell r="X63">
            <v>160.19999999999999</v>
          </cell>
          <cell r="Y63">
            <v>121.8</v>
          </cell>
          <cell r="Z63">
            <v>147</v>
          </cell>
        </row>
        <row r="64">
          <cell r="A64" t="str">
            <v>276  Колбаса Сливушка ТМ Вязанка в оболочке полиамид 0,45 кг  ПОКОМ</v>
          </cell>
          <cell r="B64" t="str">
            <v>шт</v>
          </cell>
          <cell r="C64">
            <v>-152</v>
          </cell>
          <cell r="D64">
            <v>40</v>
          </cell>
          <cell r="F64">
            <v>-112</v>
          </cell>
          <cell r="G64">
            <v>0.45</v>
          </cell>
          <cell r="J64">
            <v>0</v>
          </cell>
          <cell r="O64">
            <v>0</v>
          </cell>
          <cell r="T64" t="e">
            <v>#DIV/0!</v>
          </cell>
          <cell r="U64" t="e">
            <v>#DIV/0!</v>
          </cell>
          <cell r="X64">
            <v>0</v>
          </cell>
          <cell r="Y64">
            <v>9.8000000000000007</v>
          </cell>
          <cell r="Z64">
            <v>0.4</v>
          </cell>
        </row>
        <row r="65">
          <cell r="A65" t="str">
            <v>283  Сосиски Сочинки, ВЕС, ТМ Стародворье ПОКОМ</v>
          </cell>
          <cell r="B65" t="str">
            <v>кг</v>
          </cell>
          <cell r="C65">
            <v>817.59799999999996</v>
          </cell>
          <cell r="D65">
            <v>141.547</v>
          </cell>
          <cell r="E65">
            <v>487.69099999999997</v>
          </cell>
          <cell r="F65">
            <v>339.59800000000001</v>
          </cell>
          <cell r="G65">
            <v>1</v>
          </cell>
          <cell r="J65">
            <v>487.69099999999997</v>
          </cell>
          <cell r="O65">
            <v>97.538199999999989</v>
          </cell>
          <cell r="P65">
            <v>850</v>
          </cell>
          <cell r="T65">
            <v>12.196226709125247</v>
          </cell>
          <cell r="U65">
            <v>3.4816923010676848</v>
          </cell>
          <cell r="X65">
            <v>86.691000000000003</v>
          </cell>
          <cell r="Y65">
            <v>19.1662</v>
          </cell>
          <cell r="Z65">
            <v>63.028999999999996</v>
          </cell>
        </row>
        <row r="66">
          <cell r="A66" t="str">
            <v>296  Колбаса Мясорубская с рубленой грудинкой 0,35кг срез ТМ Стародворье  ПОКОМ</v>
          </cell>
          <cell r="B66" t="str">
            <v>шт</v>
          </cell>
          <cell r="C66">
            <v>73</v>
          </cell>
          <cell r="D66">
            <v>78</v>
          </cell>
          <cell r="E66">
            <v>62</v>
          </cell>
          <cell r="F66">
            <v>70</v>
          </cell>
          <cell r="G66">
            <v>0.35</v>
          </cell>
          <cell r="J66">
            <v>62</v>
          </cell>
          <cell r="O66">
            <v>12.4</v>
          </cell>
          <cell r="P66">
            <v>80</v>
          </cell>
          <cell r="T66">
            <v>12.096774193548386</v>
          </cell>
          <cell r="U66">
            <v>5.6451612903225801</v>
          </cell>
          <cell r="X66">
            <v>20</v>
          </cell>
          <cell r="Y66">
            <v>9</v>
          </cell>
          <cell r="Z66">
            <v>36.200000000000003</v>
          </cell>
        </row>
        <row r="67">
          <cell r="A67" t="str">
            <v>301  Сосиски Сочинки по-баварски с сыром,  0.4кг, ТМ Стародворье  ПОКОМ</v>
          </cell>
          <cell r="B67" t="str">
            <v>шт</v>
          </cell>
          <cell r="C67">
            <v>1650</v>
          </cell>
          <cell r="D67">
            <v>930</v>
          </cell>
          <cell r="E67">
            <v>1324</v>
          </cell>
          <cell r="F67">
            <v>1122</v>
          </cell>
          <cell r="G67">
            <v>0.4</v>
          </cell>
          <cell r="J67">
            <v>964</v>
          </cell>
          <cell r="K67">
            <v>360</v>
          </cell>
          <cell r="L67">
            <v>1500</v>
          </cell>
          <cell r="O67">
            <v>192.8</v>
          </cell>
          <cell r="T67">
            <v>13.599585062240664</v>
          </cell>
          <cell r="U67">
            <v>13.599585062240664</v>
          </cell>
          <cell r="X67">
            <v>56.4</v>
          </cell>
          <cell r="Y67">
            <v>159.6</v>
          </cell>
          <cell r="Z67">
            <v>7.4</v>
          </cell>
        </row>
        <row r="68">
          <cell r="A68" t="str">
            <v>302  Сосиски Сочинки по-баварски,  0.4кг, ТМ Стародворье  ПОКОМ</v>
          </cell>
          <cell r="B68" t="str">
            <v>шт</v>
          </cell>
          <cell r="C68">
            <v>1051</v>
          </cell>
          <cell r="D68">
            <v>1320</v>
          </cell>
          <cell r="E68">
            <v>1802</v>
          </cell>
          <cell r="F68">
            <v>347</v>
          </cell>
          <cell r="G68">
            <v>0.4</v>
          </cell>
          <cell r="J68">
            <v>1448</v>
          </cell>
          <cell r="K68">
            <v>354</v>
          </cell>
          <cell r="L68">
            <v>1500</v>
          </cell>
          <cell r="O68">
            <v>289.60000000000002</v>
          </cell>
          <cell r="P68">
            <v>1800</v>
          </cell>
          <cell r="T68">
            <v>12.593232044198894</v>
          </cell>
          <cell r="U68">
            <v>6.3777624309392262</v>
          </cell>
          <cell r="X68">
            <v>134.1174</v>
          </cell>
          <cell r="Y68">
            <v>182.4</v>
          </cell>
          <cell r="Z68">
            <v>190</v>
          </cell>
        </row>
        <row r="69">
          <cell r="A69" t="str">
            <v>309  Сосиски Сочинки с сыром 0,4 кг ТМ Стародворье  ПОКОМ</v>
          </cell>
          <cell r="B69" t="str">
            <v>шт</v>
          </cell>
          <cell r="D69">
            <v>360</v>
          </cell>
          <cell r="E69">
            <v>360</v>
          </cell>
          <cell r="G69">
            <v>0</v>
          </cell>
          <cell r="J69">
            <v>0</v>
          </cell>
          <cell r="K69">
            <v>360</v>
          </cell>
          <cell r="O69">
            <v>0</v>
          </cell>
          <cell r="T69" t="e">
            <v>#DIV/0!</v>
          </cell>
          <cell r="U69" t="e">
            <v>#DIV/0!</v>
          </cell>
          <cell r="X69">
            <v>0</v>
          </cell>
          <cell r="Y69">
            <v>0</v>
          </cell>
          <cell r="Z69">
            <v>0</v>
          </cell>
        </row>
        <row r="70">
          <cell r="A70" t="str">
            <v>312  Ветчина Филейская ТМ Вязанка ТС Столичная ВЕС  ПОКОМ</v>
          </cell>
          <cell r="B70" t="str">
            <v>кг</v>
          </cell>
          <cell r="C70">
            <v>223.041</v>
          </cell>
          <cell r="D70">
            <v>32.39</v>
          </cell>
          <cell r="E70">
            <v>196.11799999999999</v>
          </cell>
          <cell r="F70">
            <v>40.749000000000002</v>
          </cell>
          <cell r="G70">
            <v>1</v>
          </cell>
          <cell r="J70">
            <v>196.11799999999999</v>
          </cell>
          <cell r="L70">
            <v>510</v>
          </cell>
          <cell r="O70">
            <v>39.223599999999998</v>
          </cell>
          <cell r="T70">
            <v>14.041265972526746</v>
          </cell>
          <cell r="U70">
            <v>14.041265972526746</v>
          </cell>
          <cell r="X70">
            <v>22.6814</v>
          </cell>
          <cell r="Y70">
            <v>13.724</v>
          </cell>
          <cell r="Z70">
            <v>11.6128</v>
          </cell>
        </row>
        <row r="71">
          <cell r="A71" t="str">
            <v>313 Колбаса вареная Молокуша ТМ Вязанка в оболочке полиамид. ВЕС  ПОКОМ</v>
          </cell>
          <cell r="B71" t="str">
            <v>кг</v>
          </cell>
          <cell r="C71">
            <v>1037.0409999999999</v>
          </cell>
          <cell r="D71">
            <v>172.47</v>
          </cell>
          <cell r="E71">
            <v>565.33000000000004</v>
          </cell>
          <cell r="F71">
            <v>545.69299999999998</v>
          </cell>
          <cell r="G71">
            <v>1</v>
          </cell>
          <cell r="J71">
            <v>565.33000000000004</v>
          </cell>
          <cell r="O71">
            <v>113.066</v>
          </cell>
          <cell r="P71">
            <v>850</v>
          </cell>
          <cell r="T71">
            <v>12.344055684290591</v>
          </cell>
          <cell r="U71">
            <v>4.8263226787893796</v>
          </cell>
          <cell r="X71">
            <v>126.48800000000001</v>
          </cell>
          <cell r="Y71">
            <v>82.536000000000001</v>
          </cell>
          <cell r="Z71">
            <v>78.495399999999989</v>
          </cell>
        </row>
        <row r="72">
          <cell r="A72" t="str">
            <v>314 Колбаса вареная Филейская ТМ Вязанка ТС Классическая в оболочке полиамид.  ПОКОМ</v>
          </cell>
          <cell r="B72" t="str">
            <v>кг</v>
          </cell>
          <cell r="C72">
            <v>555.428</v>
          </cell>
          <cell r="D72">
            <v>237.262</v>
          </cell>
          <cell r="E72">
            <v>223.435</v>
          </cell>
          <cell r="F72">
            <v>493.60500000000002</v>
          </cell>
          <cell r="G72">
            <v>1</v>
          </cell>
          <cell r="J72">
            <v>223.435</v>
          </cell>
          <cell r="L72">
            <v>1500</v>
          </cell>
          <cell r="O72">
            <v>44.686999999999998</v>
          </cell>
          <cell r="T72">
            <v>44.612639022534523</v>
          </cell>
          <cell r="U72">
            <v>44.612639022534523</v>
          </cell>
          <cell r="X72">
            <v>19.794599999999999</v>
          </cell>
          <cell r="Y72">
            <v>56.396000000000001</v>
          </cell>
          <cell r="Z72">
            <v>13.755000000000001</v>
          </cell>
        </row>
        <row r="73">
          <cell r="A73" t="str">
            <v>315 Колбаса Нежная ТМ Зареченские ТС Зареченские продукты в оболочкНТУ.  изделие вар  ПОКОМ</v>
          </cell>
          <cell r="B73" t="str">
            <v>кг</v>
          </cell>
          <cell r="C73">
            <v>1206.4639999999999</v>
          </cell>
          <cell r="D73">
            <v>71.924999999999997</v>
          </cell>
          <cell r="E73">
            <v>136.608</v>
          </cell>
          <cell r="F73">
            <v>1123.5609999999999</v>
          </cell>
          <cell r="G73">
            <v>1</v>
          </cell>
          <cell r="J73">
            <v>136.608</v>
          </cell>
          <cell r="L73">
            <v>515</v>
          </cell>
          <cell r="O73">
            <v>27.3216</v>
          </cell>
          <cell r="T73">
            <v>59.973098208011244</v>
          </cell>
          <cell r="U73">
            <v>59.973098208011244</v>
          </cell>
          <cell r="X73">
            <v>95.497399999999999</v>
          </cell>
          <cell r="Y73">
            <v>13.265799999999999</v>
          </cell>
          <cell r="Z73">
            <v>23.1662</v>
          </cell>
        </row>
        <row r="74">
          <cell r="A74" t="str">
            <v>318 Сосиски Датские ТМ Зареченские колбасы ТС Зареченские п полиамид в модифициров  ПОКОМ</v>
          </cell>
          <cell r="B74" t="str">
            <v>кг</v>
          </cell>
          <cell r="C74">
            <v>875.01099999999997</v>
          </cell>
          <cell r="D74">
            <v>292.28300000000002</v>
          </cell>
          <cell r="E74">
            <v>531.87</v>
          </cell>
          <cell r="F74">
            <v>483.38799999999998</v>
          </cell>
          <cell r="G74">
            <v>1</v>
          </cell>
          <cell r="J74">
            <v>531.87</v>
          </cell>
          <cell r="O74">
            <v>106.374</v>
          </cell>
          <cell r="P74">
            <v>850</v>
          </cell>
          <cell r="T74">
            <v>12.534905145994323</v>
          </cell>
          <cell r="U74">
            <v>4.5442307330738716</v>
          </cell>
          <cell r="X74">
            <v>10.0976</v>
          </cell>
          <cell r="Y74">
            <v>82.791600000000003</v>
          </cell>
          <cell r="Z74">
            <v>7.9756</v>
          </cell>
        </row>
        <row r="75">
          <cell r="A75" t="str">
            <v>319  Колбаса вареная Филейская ТМ Вязанка ТС Классическая, 0,45 кг. ПОКОМ</v>
          </cell>
          <cell r="B75" t="str">
            <v>шт</v>
          </cell>
          <cell r="C75">
            <v>-280</v>
          </cell>
          <cell r="F75">
            <v>-280</v>
          </cell>
          <cell r="G75">
            <v>0</v>
          </cell>
          <cell r="J75">
            <v>0</v>
          </cell>
          <cell r="O75">
            <v>0</v>
          </cell>
          <cell r="T75" t="e">
            <v>#DIV/0!</v>
          </cell>
          <cell r="U75" t="e">
            <v>#DIV/0!</v>
          </cell>
          <cell r="X75">
            <v>12.670999999999999</v>
          </cell>
          <cell r="Y75">
            <v>0.2</v>
          </cell>
          <cell r="Z75">
            <v>0</v>
          </cell>
        </row>
        <row r="76">
          <cell r="A76" t="str">
            <v>320 Сосиски Сочинки ТМ Стародворье с сочным окороком в оболочке полиамид в модиф газ 0,4 кг  ПОКОМ</v>
          </cell>
          <cell r="B76" t="str">
            <v>шт</v>
          </cell>
          <cell r="C76">
            <v>-360</v>
          </cell>
          <cell r="F76">
            <v>-360</v>
          </cell>
          <cell r="G76">
            <v>0</v>
          </cell>
          <cell r="J76">
            <v>0</v>
          </cell>
          <cell r="O76">
            <v>0</v>
          </cell>
          <cell r="T76" t="e">
            <v>#DIV/0!</v>
          </cell>
          <cell r="U76" t="e">
            <v>#DIV/0!</v>
          </cell>
          <cell r="X76">
            <v>0</v>
          </cell>
          <cell r="Y76">
            <v>3.4</v>
          </cell>
          <cell r="Z76">
            <v>0</v>
          </cell>
        </row>
        <row r="77">
          <cell r="A77" t="str">
            <v>325 Колбаса Сервелат Мясорубский ТМ Стародворье с мелкорубленным окороком 0,35 кг  ПОКОМ</v>
          </cell>
          <cell r="B77" t="str">
            <v>шт</v>
          </cell>
          <cell r="C77">
            <v>-275</v>
          </cell>
          <cell r="D77">
            <v>48</v>
          </cell>
          <cell r="E77">
            <v>1</v>
          </cell>
          <cell r="F77">
            <v>-228</v>
          </cell>
          <cell r="G77">
            <v>0.35</v>
          </cell>
          <cell r="J77">
            <v>1</v>
          </cell>
          <cell r="O77">
            <v>0.2</v>
          </cell>
          <cell r="T77">
            <v>-1140</v>
          </cell>
          <cell r="U77">
            <v>-1140</v>
          </cell>
          <cell r="X77">
            <v>15.2</v>
          </cell>
          <cell r="Y77">
            <v>14.8</v>
          </cell>
          <cell r="Z77">
            <v>1</v>
          </cell>
        </row>
        <row r="78">
          <cell r="A78" t="str">
            <v>326 Сосиски Молочные для завтрака ТМ Особый рецепт в оболочке полиам  ПОКОМ</v>
          </cell>
          <cell r="B78" t="str">
            <v>кг</v>
          </cell>
          <cell r="E78">
            <v>119.377</v>
          </cell>
          <cell r="F78">
            <v>-119.377</v>
          </cell>
          <cell r="G78">
            <v>0</v>
          </cell>
          <cell r="J78">
            <v>119.377</v>
          </cell>
          <cell r="O78">
            <v>23.875399999999999</v>
          </cell>
          <cell r="T78">
            <v>-5</v>
          </cell>
          <cell r="U78">
            <v>-5</v>
          </cell>
          <cell r="X78">
            <v>0</v>
          </cell>
          <cell r="Y78">
            <v>0</v>
          </cell>
          <cell r="Z78">
            <v>0</v>
          </cell>
        </row>
        <row r="79">
          <cell r="A79" t="str">
            <v>339  Колбаса вареная Филейская ТМ Вязанка ТС Классическая, 0,40 кг.  ПОКОМ</v>
          </cell>
          <cell r="B79" t="str">
            <v>шт</v>
          </cell>
          <cell r="C79">
            <v>8</v>
          </cell>
          <cell r="E79">
            <v>1.3560000000000001</v>
          </cell>
          <cell r="F79">
            <v>-0.35599999999999998</v>
          </cell>
          <cell r="G79">
            <v>0</v>
          </cell>
          <cell r="J79">
            <v>1.3560000000000001</v>
          </cell>
          <cell r="O79">
            <v>0.2712</v>
          </cell>
          <cell r="T79">
            <v>-1.3126843657817109</v>
          </cell>
          <cell r="U79">
            <v>-1.3126843657817109</v>
          </cell>
          <cell r="X79">
            <v>36.4</v>
          </cell>
          <cell r="Y79">
            <v>43.2</v>
          </cell>
          <cell r="Z79">
            <v>28.6</v>
          </cell>
        </row>
        <row r="80">
          <cell r="A80" t="str">
            <v>340 Ветчина Запекуша с сочным окороком ТМ Стародворские колбасы ТС Вязанка в обо 0,42 кг. ПОКОМ</v>
          </cell>
          <cell r="B80" t="str">
            <v>шт</v>
          </cell>
          <cell r="C80">
            <v>-180</v>
          </cell>
          <cell r="D80">
            <v>42</v>
          </cell>
          <cell r="E80">
            <v>42</v>
          </cell>
          <cell r="F80">
            <v>-180</v>
          </cell>
          <cell r="G80">
            <v>0</v>
          </cell>
          <cell r="J80">
            <v>0</v>
          </cell>
          <cell r="K80">
            <v>42</v>
          </cell>
          <cell r="O80">
            <v>0</v>
          </cell>
          <cell r="T80" t="e">
            <v>#DIV/0!</v>
          </cell>
          <cell r="U80" t="e">
            <v>#DIV/0!</v>
          </cell>
          <cell r="X80">
            <v>0</v>
          </cell>
          <cell r="Y80">
            <v>0</v>
          </cell>
          <cell r="Z80">
            <v>0</v>
          </cell>
        </row>
        <row r="81">
          <cell r="A81" t="str">
            <v>342 Колбаса вареная Филейбургская ТМ Баварушка ТС Баварушка в оболочке вектор 0,45 кг  ПОКОМ</v>
          </cell>
          <cell r="B81" t="str">
            <v>шт</v>
          </cell>
          <cell r="C81">
            <v>-162</v>
          </cell>
          <cell r="F81">
            <v>-162</v>
          </cell>
          <cell r="G81">
            <v>0</v>
          </cell>
          <cell r="J81">
            <v>0</v>
          </cell>
          <cell r="O81">
            <v>0</v>
          </cell>
          <cell r="T81" t="e">
            <v>#DIV/0!</v>
          </cell>
          <cell r="U81" t="e">
            <v>#DIV/0!</v>
          </cell>
          <cell r="X81">
            <v>0</v>
          </cell>
          <cell r="Y81">
            <v>0</v>
          </cell>
          <cell r="Z81">
            <v>0</v>
          </cell>
        </row>
        <row r="82">
          <cell r="A82" t="str">
            <v>343 Колбаса Докторская оригинальная ТМ Особый рецепт в оболочке полиамид 0,4 кг.  ПОКОМ</v>
          </cell>
          <cell r="B82" t="str">
            <v>шт</v>
          </cell>
          <cell r="C82">
            <v>-515</v>
          </cell>
          <cell r="D82">
            <v>260</v>
          </cell>
          <cell r="E82">
            <v>260</v>
          </cell>
          <cell r="F82">
            <v>-515</v>
          </cell>
          <cell r="G82">
            <v>0</v>
          </cell>
          <cell r="J82">
            <v>0</v>
          </cell>
          <cell r="K82">
            <v>260</v>
          </cell>
          <cell r="O82">
            <v>0</v>
          </cell>
          <cell r="T82" t="e">
            <v>#DIV/0!</v>
          </cell>
          <cell r="U82" t="e">
            <v>#DIV/0!</v>
          </cell>
          <cell r="X82">
            <v>0</v>
          </cell>
          <cell r="Y82">
            <v>1</v>
          </cell>
          <cell r="Z82">
            <v>0</v>
          </cell>
        </row>
        <row r="83">
          <cell r="A83" t="str">
            <v>344 Колбаса Салями Финская ТМ Стародворски колбасы ТС Вязанка в оболочке фиброуз в вак 0,35 кг ПОКОМ</v>
          </cell>
          <cell r="B83" t="str">
            <v>шт</v>
          </cell>
          <cell r="C83">
            <v>-106</v>
          </cell>
          <cell r="D83">
            <v>48</v>
          </cell>
          <cell r="E83">
            <v>39</v>
          </cell>
          <cell r="F83">
            <v>-98</v>
          </cell>
          <cell r="G83">
            <v>0.35</v>
          </cell>
          <cell r="J83">
            <v>-1</v>
          </cell>
          <cell r="K83">
            <v>40</v>
          </cell>
          <cell r="O83">
            <v>-0.2</v>
          </cell>
          <cell r="T83">
            <v>490</v>
          </cell>
          <cell r="U83">
            <v>490</v>
          </cell>
          <cell r="X83">
            <v>3.4</v>
          </cell>
          <cell r="Y83">
            <v>0.8</v>
          </cell>
          <cell r="Z83">
            <v>2.6</v>
          </cell>
        </row>
        <row r="84">
          <cell r="A84" t="str">
            <v>346 Колбаса Сервелат Филейбургский с копченой грудинкой ТМ Баварушка в оболов/у 0,35 кг срез  ПОКОМ</v>
          </cell>
          <cell r="B84" t="str">
            <v>шт</v>
          </cell>
          <cell r="C84">
            <v>-146</v>
          </cell>
          <cell r="D84">
            <v>60</v>
          </cell>
          <cell r="E84">
            <v>60</v>
          </cell>
          <cell r="F84">
            <v>-146</v>
          </cell>
          <cell r="G84">
            <v>0</v>
          </cell>
          <cell r="J84">
            <v>0</v>
          </cell>
          <cell r="K84">
            <v>60</v>
          </cell>
          <cell r="O84">
            <v>0</v>
          </cell>
          <cell r="T84" t="e">
            <v>#DIV/0!</v>
          </cell>
          <cell r="U84" t="e">
            <v>#DIV/0!</v>
          </cell>
          <cell r="X84">
            <v>0</v>
          </cell>
          <cell r="Y84">
            <v>1.4</v>
          </cell>
          <cell r="Z84">
            <v>0.4</v>
          </cell>
        </row>
        <row r="85">
          <cell r="A85" t="str">
            <v>347 Паштет печеночный со сливочным маслом ТМ Стародворье ламистер 0,1 кг. Консервы   ПОКОМ</v>
          </cell>
          <cell r="B85" t="str">
            <v>шт</v>
          </cell>
          <cell r="D85">
            <v>160</v>
          </cell>
          <cell r="E85">
            <v>160</v>
          </cell>
          <cell r="G85">
            <v>0</v>
          </cell>
          <cell r="J85">
            <v>0</v>
          </cell>
          <cell r="K85">
            <v>160</v>
          </cell>
          <cell r="O85">
            <v>0</v>
          </cell>
          <cell r="T85" t="e">
            <v>#DIV/0!</v>
          </cell>
          <cell r="U85" t="e">
            <v>#DIV/0!</v>
          </cell>
          <cell r="X85">
            <v>0</v>
          </cell>
          <cell r="Y85">
            <v>0</v>
          </cell>
          <cell r="Z85">
            <v>0</v>
          </cell>
        </row>
        <row r="86">
          <cell r="A86" t="str">
            <v>350 Сосиски Молокуши миникушай ТМ Вязанка в оболочке амицел в модифиц газовой среде 0,45 кг  Поком</v>
          </cell>
          <cell r="B86" t="str">
            <v>шт</v>
          </cell>
          <cell r="C86">
            <v>-414</v>
          </cell>
          <cell r="D86">
            <v>408</v>
          </cell>
          <cell r="E86">
            <v>427</v>
          </cell>
          <cell r="F86">
            <v>-433</v>
          </cell>
          <cell r="G86">
            <v>0</v>
          </cell>
          <cell r="J86">
            <v>19</v>
          </cell>
          <cell r="K86">
            <v>408</v>
          </cell>
          <cell r="O86">
            <v>3.8</v>
          </cell>
          <cell r="T86">
            <v>-113.94736842105263</v>
          </cell>
          <cell r="U86">
            <v>-113.94736842105263</v>
          </cell>
          <cell r="X86">
            <v>0.4</v>
          </cell>
          <cell r="Y86">
            <v>0.2</v>
          </cell>
          <cell r="Z86">
            <v>2.4</v>
          </cell>
        </row>
        <row r="87">
          <cell r="A87" t="str">
            <v>351 Сосиски Филейбургские с грудкой ТМ Баварушка в оболо амицел в моди газовой среде 0,33 кг  Поком</v>
          </cell>
          <cell r="B87" t="str">
            <v>шт</v>
          </cell>
          <cell r="C87">
            <v>-54</v>
          </cell>
          <cell r="D87">
            <v>102</v>
          </cell>
          <cell r="E87">
            <v>102</v>
          </cell>
          <cell r="F87">
            <v>-54</v>
          </cell>
          <cell r="G87">
            <v>0</v>
          </cell>
          <cell r="J87">
            <v>0</v>
          </cell>
          <cell r="K87">
            <v>102</v>
          </cell>
          <cell r="O87">
            <v>0</v>
          </cell>
          <cell r="T87" t="e">
            <v>#DIV/0!</v>
          </cell>
          <cell r="U87" t="e">
            <v>#DIV/0!</v>
          </cell>
          <cell r="X87">
            <v>0</v>
          </cell>
          <cell r="Y87">
            <v>0</v>
          </cell>
          <cell r="Z87">
            <v>0</v>
          </cell>
        </row>
        <row r="88">
          <cell r="A88" t="str">
            <v>352 Сардельки Сочинки с сыром ТМ Стародворье 0,4 кг   ПОКОМ</v>
          </cell>
          <cell r="B88" t="str">
            <v>шт</v>
          </cell>
          <cell r="D88">
            <v>360</v>
          </cell>
          <cell r="E88">
            <v>360</v>
          </cell>
          <cell r="G88">
            <v>0.4</v>
          </cell>
          <cell r="J88">
            <v>0</v>
          </cell>
          <cell r="K88">
            <v>360</v>
          </cell>
          <cell r="L88">
            <v>504</v>
          </cell>
          <cell r="O88">
            <v>0</v>
          </cell>
          <cell r="T88" t="e">
            <v>#DIV/0!</v>
          </cell>
          <cell r="U88" t="e">
            <v>#DIV/0!</v>
          </cell>
          <cell r="X88">
            <v>0</v>
          </cell>
          <cell r="Y88">
            <v>0</v>
          </cell>
          <cell r="Z88">
            <v>0</v>
          </cell>
        </row>
        <row r="89">
          <cell r="A89" t="str">
            <v>355 Сос Молочные для завтрака ОР полиамид мгс 0,4 кг НД СК  ПОКОМ</v>
          </cell>
          <cell r="B89" t="str">
            <v>шт</v>
          </cell>
          <cell r="C89">
            <v>-210</v>
          </cell>
          <cell r="D89">
            <v>114</v>
          </cell>
          <cell r="E89">
            <v>114</v>
          </cell>
          <cell r="F89">
            <v>-210</v>
          </cell>
          <cell r="G89">
            <v>0</v>
          </cell>
          <cell r="J89">
            <v>0</v>
          </cell>
          <cell r="K89">
            <v>114</v>
          </cell>
          <cell r="O89">
            <v>0</v>
          </cell>
          <cell r="T89" t="e">
            <v>#DIV/0!</v>
          </cell>
          <cell r="U89" t="e">
            <v>#DIV/0!</v>
          </cell>
          <cell r="X89">
            <v>0</v>
          </cell>
          <cell r="Y89">
            <v>0</v>
          </cell>
          <cell r="Z89">
            <v>0</v>
          </cell>
        </row>
        <row r="90">
          <cell r="A90" t="str">
            <v>358 Колбаса Сервелат Мясорубский ТМ Стародворье с мелкорубленным окороком в вак упак  ПОКОМ</v>
          </cell>
          <cell r="B90" t="str">
            <v>кг</v>
          </cell>
          <cell r="C90">
            <v>166.62799999999999</v>
          </cell>
          <cell r="D90">
            <v>17.109000000000002</v>
          </cell>
          <cell r="E90">
            <v>37.781999999999996</v>
          </cell>
          <cell r="F90">
            <v>140.22399999999999</v>
          </cell>
          <cell r="G90">
            <v>1</v>
          </cell>
          <cell r="J90">
            <v>37.781999999999996</v>
          </cell>
          <cell r="O90">
            <v>7.5563999999999991</v>
          </cell>
          <cell r="T90">
            <v>18.556984807580331</v>
          </cell>
          <cell r="U90">
            <v>18.556984807580331</v>
          </cell>
          <cell r="X90">
            <v>9.4674000000000014</v>
          </cell>
          <cell r="Y90">
            <v>7.1189999999999998</v>
          </cell>
          <cell r="Z90">
            <v>5.7031999999999998</v>
          </cell>
        </row>
        <row r="91">
          <cell r="A91" t="str">
            <v>360 Колбаса варено-копченая  Сервелат Левантский ТМ Особый Рецепт  0,35 кг  ПОКОМ</v>
          </cell>
          <cell r="B91" t="str">
            <v>шт</v>
          </cell>
          <cell r="C91">
            <v>76</v>
          </cell>
          <cell r="D91">
            <v>16</v>
          </cell>
          <cell r="E91">
            <v>19</v>
          </cell>
          <cell r="F91">
            <v>72</v>
          </cell>
          <cell r="G91">
            <v>0.35</v>
          </cell>
          <cell r="J91">
            <v>19</v>
          </cell>
          <cell r="O91">
            <v>3.8</v>
          </cell>
          <cell r="T91">
            <v>18.947368421052634</v>
          </cell>
          <cell r="U91">
            <v>18.947368421052634</v>
          </cell>
          <cell r="X91">
            <v>8.8000000000000007</v>
          </cell>
          <cell r="Y91">
            <v>5.2</v>
          </cell>
          <cell r="Z91">
            <v>6.2</v>
          </cell>
        </row>
        <row r="92">
          <cell r="A92" t="str">
            <v>361 Колбаса Салями Филейбургская зернистая ТМ Баварушка в оболочке  в вак 0.28кг ПОКОМ</v>
          </cell>
          <cell r="B92" t="str">
            <v>шт</v>
          </cell>
          <cell r="C92">
            <v>61</v>
          </cell>
          <cell r="D92">
            <v>36</v>
          </cell>
          <cell r="E92">
            <v>54</v>
          </cell>
          <cell r="F92">
            <v>12</v>
          </cell>
          <cell r="G92">
            <v>0.28000000000000003</v>
          </cell>
          <cell r="J92">
            <v>54</v>
          </cell>
          <cell r="O92">
            <v>10.8</v>
          </cell>
          <cell r="P92">
            <v>110</v>
          </cell>
          <cell r="T92">
            <v>11.296296296296296</v>
          </cell>
          <cell r="U92">
            <v>1.1111111111111109</v>
          </cell>
          <cell r="X92">
            <v>8</v>
          </cell>
          <cell r="Y92">
            <v>7</v>
          </cell>
          <cell r="Z92">
            <v>3.8</v>
          </cell>
        </row>
        <row r="93">
          <cell r="A93" t="str">
            <v>363 Сардельки Филейские Вязанка ТМ Вязанка в обол NDX  ПОКОМ</v>
          </cell>
          <cell r="B93" t="str">
            <v>кг</v>
          </cell>
          <cell r="C93">
            <v>120.851</v>
          </cell>
          <cell r="D93">
            <v>86.388000000000005</v>
          </cell>
          <cell r="E93">
            <v>143.19999999999999</v>
          </cell>
          <cell r="F93">
            <v>36.188000000000002</v>
          </cell>
          <cell r="G93">
            <v>1</v>
          </cell>
          <cell r="J93">
            <v>143.19999999999999</v>
          </cell>
          <cell r="O93">
            <v>28.639999999999997</v>
          </cell>
          <cell r="P93">
            <v>250</v>
          </cell>
          <cell r="T93">
            <v>9.9925977653631293</v>
          </cell>
          <cell r="U93">
            <v>1.2635474860335199</v>
          </cell>
          <cell r="X93">
            <v>23.532400000000003</v>
          </cell>
          <cell r="Y93">
            <v>18.793600000000001</v>
          </cell>
          <cell r="Z93">
            <v>38.364400000000003</v>
          </cell>
        </row>
        <row r="94">
          <cell r="A94" t="str">
            <v>364 Колбаса Сервелат Филейбургский с копченой грудинкой ТМ Баварушка  в/у 0,28 кг  ПОКОМ</v>
          </cell>
          <cell r="B94" t="str">
            <v>шт</v>
          </cell>
          <cell r="C94">
            <v>78</v>
          </cell>
          <cell r="D94">
            <v>48</v>
          </cell>
          <cell r="E94">
            <v>95</v>
          </cell>
          <cell r="F94">
            <v>13</v>
          </cell>
          <cell r="G94">
            <v>0.28000000000000003</v>
          </cell>
          <cell r="J94">
            <v>95</v>
          </cell>
          <cell r="O94">
            <v>19</v>
          </cell>
          <cell r="P94">
            <v>180</v>
          </cell>
          <cell r="T94">
            <v>10.157894736842104</v>
          </cell>
          <cell r="U94">
            <v>0.68421052631578949</v>
          </cell>
          <cell r="X94">
            <v>8.6</v>
          </cell>
          <cell r="Y94">
            <v>10</v>
          </cell>
          <cell r="Z94">
            <v>7.2</v>
          </cell>
        </row>
        <row r="95">
          <cell r="A95" t="str">
            <v>367 Вареные колбасы Молокуша Вязанка Фикс.вес 0,45 п/а Вязанка  ПОКОМ</v>
          </cell>
          <cell r="B95" t="str">
            <v>шт</v>
          </cell>
          <cell r="C95">
            <v>-600</v>
          </cell>
          <cell r="F95">
            <v>-600</v>
          </cell>
          <cell r="G95">
            <v>0</v>
          </cell>
          <cell r="J95">
            <v>0</v>
          </cell>
          <cell r="O95">
            <v>0</v>
          </cell>
          <cell r="T95" t="e">
            <v>#DIV/0!</v>
          </cell>
          <cell r="U95" t="e">
            <v>#DIV/0!</v>
          </cell>
          <cell r="X95">
            <v>0</v>
          </cell>
          <cell r="Y95">
            <v>0</v>
          </cell>
          <cell r="Z95">
            <v>0</v>
          </cell>
        </row>
        <row r="96">
          <cell r="A96" t="str">
            <v>373 Ветчины «Филейская» Фикс.вес 0,45 Вектор ТМ «Вязанка»  Поком</v>
          </cell>
          <cell r="B96" t="str">
            <v>шт</v>
          </cell>
          <cell r="D96">
            <v>360</v>
          </cell>
          <cell r="E96">
            <v>360</v>
          </cell>
          <cell r="G96">
            <v>0</v>
          </cell>
          <cell r="J96">
            <v>0</v>
          </cell>
          <cell r="K96">
            <v>360</v>
          </cell>
          <cell r="O96">
            <v>0</v>
          </cell>
          <cell r="T96" t="e">
            <v>#DIV/0!</v>
          </cell>
          <cell r="U96" t="e">
            <v>#DIV/0!</v>
          </cell>
          <cell r="X96">
            <v>0</v>
          </cell>
          <cell r="Y96">
            <v>0</v>
          </cell>
          <cell r="Z96">
            <v>0</v>
          </cell>
        </row>
        <row r="97">
          <cell r="A97" t="str">
            <v>374 Сосиски "Сочинки с сыром" ф/в 0,3 кг п/а ТМ "Стародворье"  Поком</v>
          </cell>
          <cell r="B97" t="str">
            <v>шт</v>
          </cell>
          <cell r="D97">
            <v>360</v>
          </cell>
          <cell r="E97">
            <v>360</v>
          </cell>
          <cell r="G97">
            <v>0</v>
          </cell>
          <cell r="J97">
            <v>0</v>
          </cell>
          <cell r="K97">
            <v>360</v>
          </cell>
          <cell r="O97">
            <v>0</v>
          </cell>
          <cell r="T97" t="e">
            <v>#DIV/0!</v>
          </cell>
          <cell r="U97" t="e">
            <v>#DIV/0!</v>
          </cell>
          <cell r="X97">
            <v>0</v>
          </cell>
          <cell r="Y97">
            <v>0</v>
          </cell>
          <cell r="Z97">
            <v>0</v>
          </cell>
        </row>
        <row r="98">
          <cell r="A98" t="str">
            <v>375 Сосиски Сочинки по-баварски Бавария Фикс.вес 0,84 П/а мгс Стародворье</v>
          </cell>
          <cell r="B98" t="str">
            <v>шт</v>
          </cell>
          <cell r="D98">
            <v>356</v>
          </cell>
          <cell r="E98">
            <v>356</v>
          </cell>
          <cell r="G98">
            <v>0</v>
          </cell>
          <cell r="J98">
            <v>0</v>
          </cell>
          <cell r="K98">
            <v>356</v>
          </cell>
          <cell r="O98">
            <v>0</v>
          </cell>
          <cell r="T98" t="e">
            <v>#DIV/0!</v>
          </cell>
          <cell r="U98" t="e">
            <v>#DIV/0!</v>
          </cell>
          <cell r="X98">
            <v>0</v>
          </cell>
          <cell r="Y98">
            <v>0</v>
          </cell>
          <cell r="Z98">
            <v>0</v>
          </cell>
        </row>
        <row r="99">
          <cell r="A99" t="str">
            <v>376 Сардельки Сочинки с сочным окороком ТМ Стародворье полиамид мгс ф/в 0,4 кг СК3</v>
          </cell>
          <cell r="B99" t="str">
            <v>шт</v>
          </cell>
          <cell r="D99">
            <v>360</v>
          </cell>
          <cell r="E99">
            <v>360</v>
          </cell>
          <cell r="G99">
            <v>0</v>
          </cell>
          <cell r="J99">
            <v>0</v>
          </cell>
          <cell r="K99">
            <v>360</v>
          </cell>
          <cell r="L99">
            <v>504</v>
          </cell>
          <cell r="O99">
            <v>0</v>
          </cell>
          <cell r="T99" t="e">
            <v>#DIV/0!</v>
          </cell>
          <cell r="U99" t="e">
            <v>#DIV/0!</v>
          </cell>
          <cell r="X99">
            <v>0</v>
          </cell>
          <cell r="Y99">
            <v>0</v>
          </cell>
          <cell r="Z99">
            <v>0</v>
          </cell>
        </row>
        <row r="100">
          <cell r="A100" t="str">
            <v>377 Сосиски Сочинки по-баварски с сыром ТМ Стародворье полиамид мгс ф/в 0,84 кг СК3</v>
          </cell>
          <cell r="B100" t="str">
            <v>шт</v>
          </cell>
          <cell r="D100">
            <v>356</v>
          </cell>
          <cell r="E100">
            <v>356</v>
          </cell>
          <cell r="G100">
            <v>0</v>
          </cell>
          <cell r="J100">
            <v>0</v>
          </cell>
          <cell r="K100">
            <v>356</v>
          </cell>
          <cell r="O100">
            <v>0</v>
          </cell>
          <cell r="T100" t="e">
            <v>#DIV/0!</v>
          </cell>
          <cell r="U100" t="e">
            <v>#DIV/0!</v>
          </cell>
          <cell r="X100">
            <v>0</v>
          </cell>
          <cell r="Y100">
            <v>0</v>
          </cell>
          <cell r="Z100">
            <v>0</v>
          </cell>
        </row>
        <row r="101">
          <cell r="A101" t="str">
            <v>БОНУС_096  Сосиски Баварские,  0.42кг,ПОКОМ</v>
          </cell>
          <cell r="B101" t="str">
            <v>шт</v>
          </cell>
          <cell r="E101">
            <v>261</v>
          </cell>
          <cell r="F101">
            <v>-274</v>
          </cell>
          <cell r="G101">
            <v>0</v>
          </cell>
          <cell r="J101">
            <v>261</v>
          </cell>
          <cell r="O101">
            <v>52.2</v>
          </cell>
          <cell r="T101">
            <v>-5.2490421455938696</v>
          </cell>
          <cell r="U101">
            <v>-5.2490421455938696</v>
          </cell>
          <cell r="X101">
            <v>0</v>
          </cell>
          <cell r="Y101">
            <v>0</v>
          </cell>
          <cell r="Z101">
            <v>0</v>
          </cell>
        </row>
        <row r="102">
          <cell r="A102" t="str">
            <v>БОНУС_225  Колбаса Дугушка со шпиком, ВЕС, ТМ Стародворье   ПОКОМ</v>
          </cell>
          <cell r="B102" t="str">
            <v>кг</v>
          </cell>
          <cell r="E102">
            <v>492.65499999999997</v>
          </cell>
          <cell r="F102">
            <v>-536.27800000000002</v>
          </cell>
          <cell r="G102">
            <v>0</v>
          </cell>
          <cell r="J102">
            <v>492.65499999999997</v>
          </cell>
          <cell r="O102">
            <v>98.530999999999992</v>
          </cell>
          <cell r="T102">
            <v>-5.4427337589185134</v>
          </cell>
          <cell r="U102">
            <v>-5.4427337589185134</v>
          </cell>
          <cell r="X102">
            <v>0</v>
          </cell>
          <cell r="Y102">
            <v>0</v>
          </cell>
          <cell r="Z102">
            <v>0</v>
          </cell>
        </row>
        <row r="103">
          <cell r="A103" t="str">
            <v>БОНУС_314 Колбаса вареная Филейская ТМ Вязанка ТС Классическая в оболочке полиамид.  ПОКОМ</v>
          </cell>
          <cell r="B103" t="str">
            <v>кг</v>
          </cell>
          <cell r="E103">
            <v>77.335999999999999</v>
          </cell>
          <cell r="F103">
            <v>-82.786000000000001</v>
          </cell>
          <cell r="G103">
            <v>0</v>
          </cell>
          <cell r="J103">
            <v>77.335999999999999</v>
          </cell>
          <cell r="O103">
            <v>15.4672</v>
          </cell>
          <cell r="T103">
            <v>-5.3523585393607114</v>
          </cell>
          <cell r="U103">
            <v>-5.3523585393607114</v>
          </cell>
          <cell r="X103">
            <v>0</v>
          </cell>
          <cell r="Y103">
            <v>0</v>
          </cell>
          <cell r="Z103">
            <v>0</v>
          </cell>
        </row>
        <row r="104">
          <cell r="A104" t="str">
            <v>У_231  Колбаса Молочная по-стародворски, ВЕС   ПОКОМ</v>
          </cell>
          <cell r="B104" t="str">
            <v>кг</v>
          </cell>
          <cell r="C104">
            <v>-10.754</v>
          </cell>
          <cell r="F104">
            <v>-10.754</v>
          </cell>
          <cell r="G104">
            <v>0</v>
          </cell>
          <cell r="J104">
            <v>0</v>
          </cell>
          <cell r="O104">
            <v>0</v>
          </cell>
          <cell r="T104" t="e">
            <v>#DIV/0!</v>
          </cell>
          <cell r="U104" t="e">
            <v>#DIV/0!</v>
          </cell>
          <cell r="X104">
            <v>0.53979999999999995</v>
          </cell>
          <cell r="Y104">
            <v>1.3439999999999999</v>
          </cell>
          <cell r="Z104">
            <v>0</v>
          </cell>
        </row>
        <row r="105">
          <cell r="A105" t="str">
            <v>В/к колбасы «Сочинка по-европейски с сочной грудинкой» Весовой фиброуз ТМ «Стародворье»</v>
          </cell>
          <cell r="B105" t="str">
            <v>кг</v>
          </cell>
          <cell r="G105">
            <v>1</v>
          </cell>
          <cell r="P105">
            <v>135</v>
          </cell>
        </row>
        <row r="106">
          <cell r="A106" t="str">
            <v>В/к колбасы «Сочинка по-фински с сочным окороком» Весовой фиброуз ТМ «Стародворье»</v>
          </cell>
          <cell r="B106" t="str">
            <v>кг</v>
          </cell>
          <cell r="G106">
            <v>1</v>
          </cell>
          <cell r="P106">
            <v>135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6">
          <cell r="I6" t="str">
            <v>Номенклатура</v>
          </cell>
          <cell r="R6" t="str">
            <v>Ед. изм.</v>
          </cell>
          <cell r="S6" t="str">
            <v>Конечный остаток</v>
          </cell>
        </row>
        <row r="7">
          <cell r="I7" t="str">
            <v>003   Колбаса Вязанка с индейкой, вектор ВЕС, ПОКОМ</v>
          </cell>
          <cell r="R7" t="str">
            <v>кг</v>
          </cell>
          <cell r="S7">
            <v>236.41</v>
          </cell>
          <cell r="T7">
            <v>236.41</v>
          </cell>
        </row>
        <row r="8">
          <cell r="I8" t="str">
            <v>005  Колбаса Докторская ГОСТ, Вязанка вектор,ВЕС. ПОКОМ</v>
          </cell>
          <cell r="R8" t="str">
            <v>кг</v>
          </cell>
          <cell r="S8">
            <v>10.803000000000001</v>
          </cell>
          <cell r="T8">
            <v>139.15899999999999</v>
          </cell>
        </row>
        <row r="9">
          <cell r="I9" t="str">
            <v>005  Колбаса Докторская ГОСТ, Вязанка вектор,ВЕС. ПОКОМ</v>
          </cell>
          <cell r="R9" t="str">
            <v>кг</v>
          </cell>
          <cell r="S9">
            <v>128.35599999999999</v>
          </cell>
          <cell r="T9">
            <v>0</v>
          </cell>
        </row>
        <row r="10">
          <cell r="I10" t="str">
            <v>012  Колбаса Сервелат Столичный, Вязанка фиброуз в/у, ПОКОМ</v>
          </cell>
          <cell r="R10" t="str">
            <v>кг</v>
          </cell>
          <cell r="S10">
            <v>13.848000000000001</v>
          </cell>
          <cell r="T10">
            <v>225.43300000000002</v>
          </cell>
        </row>
        <row r="11">
          <cell r="I11" t="str">
            <v>012  Колбаса Сервелат Столичный, Вязанка фиброуз в/у, ПОКОМ</v>
          </cell>
          <cell r="R11" t="str">
            <v>кг</v>
          </cell>
          <cell r="S11">
            <v>211.58500000000001</v>
          </cell>
          <cell r="T11">
            <v>0</v>
          </cell>
        </row>
        <row r="12">
          <cell r="I12" t="str">
            <v>016  Сосиски Вязанка Молочные, Вязанка вискофан  ВЕС.ПОКОМ</v>
          </cell>
          <cell r="R12" t="str">
            <v>кг</v>
          </cell>
          <cell r="S12">
            <v>48.924999999999997</v>
          </cell>
          <cell r="T12">
            <v>48.924999999999997</v>
          </cell>
        </row>
        <row r="13">
          <cell r="I13" t="str">
            <v>017  Сосиски Вязанка Сливочные, Вязанка амицел ВЕС.ПОКОМ</v>
          </cell>
          <cell r="R13" t="str">
            <v>кг</v>
          </cell>
          <cell r="S13">
            <v>96.712999999999994</v>
          </cell>
          <cell r="T13">
            <v>96.712999999999994</v>
          </cell>
        </row>
        <row r="14">
          <cell r="I14" t="str">
            <v>020  Ветчина Столичная Вязанка, вектор 0.5кг, ПОКОМ</v>
          </cell>
          <cell r="R14" t="str">
            <v>шт</v>
          </cell>
          <cell r="S14">
            <v>30</v>
          </cell>
          <cell r="T14">
            <v>30</v>
          </cell>
        </row>
        <row r="15">
          <cell r="I15" t="str">
            <v>022  Колбаса Вязанка со шпиком, вектор 0,5кг, ПОКОМ</v>
          </cell>
          <cell r="R15" t="str">
            <v>шт</v>
          </cell>
          <cell r="S15">
            <v>21</v>
          </cell>
          <cell r="T15">
            <v>21</v>
          </cell>
        </row>
        <row r="16">
          <cell r="I16" t="str">
            <v>117  Колбаса Сервелат Филейбургский с ароматными пряностями, в/у 0,35 кг срез, БАВАРУШКА ПОКОМ</v>
          </cell>
          <cell r="R16" t="str">
            <v>шт</v>
          </cell>
          <cell r="S16">
            <v>10.5</v>
          </cell>
          <cell r="T16">
            <v>10.5</v>
          </cell>
        </row>
        <row r="17">
          <cell r="I17" t="str">
            <v>201  Ветчина Нежная ТМ Особый рецепт, (2,5кг), ПОКОМ</v>
          </cell>
          <cell r="R17" t="str">
            <v>кг</v>
          </cell>
          <cell r="S17">
            <v>240.67</v>
          </cell>
          <cell r="T17">
            <v>240.67</v>
          </cell>
        </row>
        <row r="18">
          <cell r="I18" t="str">
            <v>219  Колбаса Докторская Особая ТМ Особый рецепт, ВЕС  ПОКОМ</v>
          </cell>
          <cell r="R18" t="str">
            <v>кг</v>
          </cell>
          <cell r="S18">
            <v>277.80500000000001</v>
          </cell>
          <cell r="T18">
            <v>277.80500000000001</v>
          </cell>
        </row>
        <row r="19">
          <cell r="I19" t="str">
            <v>225  Колбаса Дугушка со шпиком, ВЕС, ТМ Стародворье   ПОКОМ</v>
          </cell>
          <cell r="R19" t="str">
            <v>кг</v>
          </cell>
          <cell r="S19">
            <v>26.538</v>
          </cell>
          <cell r="T19">
            <v>26.538</v>
          </cell>
        </row>
        <row r="20">
          <cell r="I20" t="str">
            <v>265  Колбаса Балыкбургская, ВЕС, ТМ Баварушка  ПОКОМ</v>
          </cell>
          <cell r="R20" t="str">
            <v>кг</v>
          </cell>
          <cell r="S20">
            <v>64.266000000000005</v>
          </cell>
          <cell r="T20">
            <v>64.266000000000005</v>
          </cell>
        </row>
        <row r="21">
          <cell r="I21" t="str">
            <v>267  Колбаса Салями Филейбургская зернистая, оболочка фиброуз, ВЕС, ТМ Баварушка  ПОКОМ</v>
          </cell>
          <cell r="R21" t="str">
            <v>кг</v>
          </cell>
          <cell r="S21">
            <v>38.585999999999999</v>
          </cell>
          <cell r="T21">
            <v>38.585999999999999</v>
          </cell>
        </row>
        <row r="22">
          <cell r="I22" t="str">
            <v>268  Сосиски Филейбургские с филе сочного окорока, ВЕС, ТМ Баварушка  ПОКОМ</v>
          </cell>
          <cell r="R22" t="str">
            <v>кг</v>
          </cell>
          <cell r="S22">
            <v>46.643999999999998</v>
          </cell>
          <cell r="T22">
            <v>70.281999999999996</v>
          </cell>
        </row>
        <row r="23">
          <cell r="I23" t="str">
            <v>268  Сосиски Филейбургские с филе сочного окорока, ВЕС, ТМ Баварушка  ПОКОМ</v>
          </cell>
          <cell r="R23" t="str">
            <v>кг</v>
          </cell>
          <cell r="S23">
            <v>23.638000000000002</v>
          </cell>
          <cell r="T23">
            <v>0</v>
          </cell>
        </row>
        <row r="24">
          <cell r="I24" t="str">
            <v>283  Сосиски Сочинки, ВЕС, ТМ Стародворье ПОКОМ</v>
          </cell>
          <cell r="R24" t="str">
            <v>кг</v>
          </cell>
          <cell r="S24">
            <v>39.264000000000003</v>
          </cell>
          <cell r="T24">
            <v>39.264000000000003</v>
          </cell>
        </row>
        <row r="25">
          <cell r="I25" t="str">
            <v>315  Колбаса вареная Молокуша ТМ Вязанка ВЕС, ПОКОМ</v>
          </cell>
          <cell r="R25" t="str">
            <v>кг</v>
          </cell>
          <cell r="S25">
            <v>21.811</v>
          </cell>
          <cell r="T25">
            <v>21.811</v>
          </cell>
        </row>
        <row r="26">
          <cell r="I26" t="str">
            <v>319  Колбаса вареная Филейская ТМ Вязанка ТС Классическая, 0,45 кг. ПОКОМ</v>
          </cell>
          <cell r="R26" t="str">
            <v>шт</v>
          </cell>
          <cell r="S26">
            <v>31.5</v>
          </cell>
          <cell r="T26">
            <v>31.5</v>
          </cell>
        </row>
        <row r="27">
          <cell r="I27" t="str">
            <v>330  Колбаса вареная Филейская ТМ Вязанка ТС Классическая ВЕС  ПОКОМ</v>
          </cell>
          <cell r="R27" t="str">
            <v>кг</v>
          </cell>
          <cell r="S27">
            <v>115.37</v>
          </cell>
          <cell r="T27">
            <v>246.26500000000001</v>
          </cell>
        </row>
        <row r="28">
          <cell r="I28" t="str">
            <v>330  Колбаса вареная Филейская ТМ Вязанка ТС Классическая ВЕС  ПОКОМ</v>
          </cell>
          <cell r="R28" t="str">
            <v>кг</v>
          </cell>
          <cell r="S28">
            <v>130.89500000000001</v>
          </cell>
          <cell r="T28">
            <v>0</v>
          </cell>
        </row>
        <row r="29">
          <cell r="I29" t="str">
            <v>344  Колбаса Сочинка по-европейски с сочной грудинкой ТМ Стародворье, ВЕС ПОКОМ</v>
          </cell>
          <cell r="R29" t="str">
            <v>кг</v>
          </cell>
          <cell r="S29">
            <v>19.57</v>
          </cell>
          <cell r="T29">
            <v>19.57</v>
          </cell>
        </row>
        <row r="30">
          <cell r="I30" t="str">
            <v>345  Колбаса Сочинка по-фински с сочным окроком ТМ Стародворье ВЕС ПОКОМ</v>
          </cell>
          <cell r="R30" t="str">
            <v>кг</v>
          </cell>
          <cell r="S30">
            <v>19.943000000000001</v>
          </cell>
          <cell r="T30">
            <v>19.943000000000001</v>
          </cell>
        </row>
        <row r="31">
          <cell r="I31" t="str">
            <v>362  Колбаса Филейбургская с душистым чесноком, ВЕС, ТМ Баварушка  ПОКОМ</v>
          </cell>
          <cell r="R31" t="str">
            <v>кг</v>
          </cell>
          <cell r="S31">
            <v>12.961</v>
          </cell>
          <cell r="T31">
            <v>12.961</v>
          </cell>
        </row>
        <row r="32">
          <cell r="S32">
            <v>1917.6009999999999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Ведомость по товарам на складах</v>
          </cell>
        </row>
        <row r="4">
          <cell r="A4" t="str">
            <v>Параметры:</v>
          </cell>
          <cell r="C4" t="str">
            <v>Период: 13.09.2023 - 20.09.2023</v>
          </cell>
        </row>
        <row r="5">
          <cell r="C5" t="str">
            <v>Количество товаров: В единицах хранения</v>
          </cell>
        </row>
        <row r="6">
          <cell r="A6" t="str">
            <v>Отбор:</v>
          </cell>
          <cell r="C6" t="str">
            <v>Склад В группе из списка "2 ЗПФ Мелитополь; 1 КОЛБАСНЫЕ ИЗДЕЛИЯ Мелит...; 3 БАКАЛЕЯ Мелитополь; 4 БЫТОВАЯ ХИМИЯ Мелитопол..." И
Номенклатура В группе из списка "Мир Конди; АКМ ТК ООО; Артеменко Т.С. ИП; Белокаменка-Фиш ООО; Бизнес логистика ТК ООО; ВЕГА ООО; ГИГИЕНА-ТРЕЙД; ДАКОРТ-КРЫМ ООО; ДАРЫ МОРЯ ООО; ДРУЖБА НАРОДОВ НОВА;..."</v>
          </cell>
        </row>
        <row r="8">
          <cell r="A8" t="str">
            <v>Номенклатура</v>
          </cell>
          <cell r="E8" t="str">
            <v>Ед. изм.</v>
          </cell>
          <cell r="G8" t="str">
            <v>Вес (нетто), кг</v>
          </cell>
        </row>
        <row r="9">
          <cell r="A9" t="str">
            <v>Номенклатура</v>
          </cell>
          <cell r="E9" t="str">
            <v>Ед. изм.</v>
          </cell>
          <cell r="G9" t="str">
            <v>Начальный остаток</v>
          </cell>
          <cell r="H9" t="str">
            <v>Приход</v>
          </cell>
          <cell r="I9" t="str">
            <v>Расход</v>
          </cell>
          <cell r="J9" t="str">
            <v>Конечный остаток</v>
          </cell>
          <cell r="K9" t="str">
            <v>Заказ Патяки</v>
          </cell>
          <cell r="L9" t="str">
            <v>Заказ Полякова</v>
          </cell>
          <cell r="M9" t="str">
            <v>Заказано</v>
          </cell>
          <cell r="N9" t="str">
            <v>Перемещение на Донецк,кг</v>
          </cell>
          <cell r="O9" t="str">
            <v>срок годен до</v>
          </cell>
          <cell r="P9" t="str">
            <v>Остаток в мелитополе</v>
          </cell>
        </row>
        <row r="10">
          <cell r="A10" t="str">
            <v>Апрель ООО</v>
          </cell>
          <cell r="G10">
            <v>7408.96</v>
          </cell>
          <cell r="H10">
            <v>5339.2820000000002</v>
          </cell>
          <cell r="I10">
            <v>5675.4560000000001</v>
          </cell>
          <cell r="J10">
            <v>7072.7860000000001</v>
          </cell>
          <cell r="K10" t="str">
            <v>Заказ Патяки</v>
          </cell>
          <cell r="L10" t="str">
            <v>Заказ Полякова</v>
          </cell>
        </row>
        <row r="11">
          <cell r="A11" t="str">
            <v>Апрель ООО КГ</v>
          </cell>
          <cell r="G11">
            <v>2263.9</v>
          </cell>
          <cell r="H11">
            <v>822</v>
          </cell>
          <cell r="I11">
            <v>652.79999999999995</v>
          </cell>
          <cell r="J11">
            <v>2433.1</v>
          </cell>
          <cell r="K11" t="str">
            <v>Заказ Патяки</v>
          </cell>
          <cell r="L11" t="str">
            <v>Заказ Полякова</v>
          </cell>
        </row>
        <row r="12">
          <cell r="A12" t="str">
            <v>ВК270 Конфеты ВерSаль  Апрель</v>
          </cell>
          <cell r="E12" t="str">
            <v>кг</v>
          </cell>
          <cell r="G12">
            <v>30</v>
          </cell>
          <cell r="I12">
            <v>30</v>
          </cell>
          <cell r="K12" t="str">
            <v>Заказ Патяки</v>
          </cell>
          <cell r="L12" t="str">
            <v>Заказ Полякова</v>
          </cell>
        </row>
        <row r="13">
          <cell r="A13" t="str">
            <v>ВК414   Конф.ваф.Ozera с ореховой нач.в молочном шок./вес.  Апрель</v>
          </cell>
          <cell r="E13" t="str">
            <v>кг</v>
          </cell>
          <cell r="G13">
            <v>6</v>
          </cell>
          <cell r="H13">
            <v>360</v>
          </cell>
          <cell r="I13">
            <v>60</v>
          </cell>
          <cell r="J13">
            <v>306</v>
          </cell>
          <cell r="K13" t="str">
            <v>Заказ Патяки</v>
          </cell>
          <cell r="L13" t="str">
            <v>Заказ Полякова</v>
          </cell>
        </row>
        <row r="14">
          <cell r="A14" t="str">
            <v>ВК418 Конф.ваф.Ozera с мол.ореховой нач.в мол.шок./вес.1  Апрель</v>
          </cell>
          <cell r="E14" t="str">
            <v>кг</v>
          </cell>
          <cell r="G14">
            <v>182</v>
          </cell>
          <cell r="I14">
            <v>56</v>
          </cell>
          <cell r="J14">
            <v>126</v>
          </cell>
          <cell r="K14" t="str">
            <v>Заказ Патяки</v>
          </cell>
          <cell r="L14" t="str">
            <v>Заказ Полякова</v>
          </cell>
        </row>
        <row r="15">
          <cell r="A15" t="str">
            <v>МП402 Печ.зат. Сэндвич с  Сливочным кремом/3.4  Апрель</v>
          </cell>
          <cell r="E15" t="str">
            <v>кг</v>
          </cell>
          <cell r="G15">
            <v>741.2</v>
          </cell>
          <cell r="I15">
            <v>47.6</v>
          </cell>
          <cell r="J15">
            <v>693.6</v>
          </cell>
          <cell r="K15" t="str">
            <v>Заказ Патяки</v>
          </cell>
          <cell r="L15" t="str">
            <v>Заказ Полякова</v>
          </cell>
        </row>
        <row r="16">
          <cell r="A16" t="str">
            <v>МП421 Печ.зат. Сэндвич с Клубн.кремом /3.4  Апрель</v>
          </cell>
          <cell r="E16" t="str">
            <v>кг</v>
          </cell>
          <cell r="G16">
            <v>445.4</v>
          </cell>
          <cell r="I16">
            <v>40.799999999999997</v>
          </cell>
          <cell r="J16">
            <v>404.6</v>
          </cell>
          <cell r="K16" t="str">
            <v>Заказ Патяки</v>
          </cell>
          <cell r="L16" t="str">
            <v>Заказ Полякова</v>
          </cell>
        </row>
        <row r="17">
          <cell r="A17" t="str">
            <v>МП447 Печ.сах. Сэндвич с шок-орех вк./4  Апрель</v>
          </cell>
          <cell r="E17" t="str">
            <v>кг</v>
          </cell>
          <cell r="G17">
            <v>349.2</v>
          </cell>
          <cell r="I17">
            <v>69.2</v>
          </cell>
          <cell r="J17">
            <v>280</v>
          </cell>
          <cell r="K17" t="str">
            <v>Заказ Патяки</v>
          </cell>
          <cell r="L17" t="str">
            <v>Заказ Полякова</v>
          </cell>
        </row>
        <row r="18">
          <cell r="A18" t="str">
            <v>МП449 Печ.зат. Сэндвич с  шоколадно-сливочным вк./3.4  Апрель</v>
          </cell>
          <cell r="E18" t="str">
            <v>кг</v>
          </cell>
          <cell r="G18">
            <v>149.6</v>
          </cell>
          <cell r="I18">
            <v>146.19999999999999</v>
          </cell>
          <cell r="J18">
            <v>3.4</v>
          </cell>
          <cell r="K18" t="str">
            <v>Заказ Патяки</v>
          </cell>
          <cell r="L18" t="str">
            <v>Заказ Полякова</v>
          </cell>
        </row>
        <row r="19">
          <cell r="A19" t="str">
            <v>НК275   Жев. кар. Нильс со вкус.виш.с кост./апел./зел.ябл.  Апрель</v>
          </cell>
          <cell r="E19" t="str">
            <v>кг</v>
          </cell>
          <cell r="G19">
            <v>92</v>
          </cell>
          <cell r="H19">
            <v>360</v>
          </cell>
          <cell r="I19">
            <v>75</v>
          </cell>
          <cell r="J19">
            <v>377</v>
          </cell>
          <cell r="K19" t="str">
            <v>Заказ Патяки</v>
          </cell>
          <cell r="L19" t="str">
            <v>Заказ Полякова</v>
          </cell>
        </row>
        <row r="20">
          <cell r="A20" t="str">
            <v>ЯВ236 Ваф. Джумка mini с мяг. карам. и воздуш. кукуруз.  Апрель</v>
          </cell>
          <cell r="E20" t="str">
            <v>кг</v>
          </cell>
          <cell r="G20">
            <v>88.5</v>
          </cell>
          <cell r="H20">
            <v>102</v>
          </cell>
          <cell r="I20">
            <v>28</v>
          </cell>
          <cell r="J20">
            <v>162.5</v>
          </cell>
          <cell r="K20" t="str">
            <v>Заказ Патяки</v>
          </cell>
          <cell r="L20" t="str">
            <v>Заказ Полякова</v>
          </cell>
        </row>
        <row r="21">
          <cell r="A21" t="str">
            <v>ЯП104 Печ.сах. Земляника со сливками /5  Апрель</v>
          </cell>
          <cell r="E21" t="str">
            <v>кг</v>
          </cell>
          <cell r="G21">
            <v>180</v>
          </cell>
          <cell r="I21">
            <v>100</v>
          </cell>
          <cell r="J21">
            <v>80</v>
          </cell>
          <cell r="K21" t="str">
            <v>Заказ Патяки</v>
          </cell>
          <cell r="L21" t="str">
            <v>Заказ Полякова</v>
          </cell>
        </row>
        <row r="22">
          <cell r="A22" t="str">
            <v>Апрель ООО ШТ</v>
          </cell>
          <cell r="G22">
            <v>5145.0600000000004</v>
          </cell>
          <cell r="H22">
            <v>4517.2820000000002</v>
          </cell>
          <cell r="I22">
            <v>5022.6559999999999</v>
          </cell>
          <cell r="J22">
            <v>4639.6859999999997</v>
          </cell>
          <cell r="K22" t="str">
            <v>Заказ Патяки</v>
          </cell>
          <cell r="L22" t="str">
            <v>Заказ Полякова</v>
          </cell>
        </row>
        <row r="23">
          <cell r="A23" t="str">
            <v>268 Конфеты Вкус успешного дня 195г  Апрель</v>
          </cell>
          <cell r="E23" t="str">
            <v>шт</v>
          </cell>
          <cell r="G23">
            <v>70.004999999999995</v>
          </cell>
          <cell r="H23">
            <v>46.8</v>
          </cell>
          <cell r="I23">
            <v>35.49</v>
          </cell>
          <cell r="J23">
            <v>81.314999999999998</v>
          </cell>
          <cell r="K23" t="str">
            <v>Заказ Патяки</v>
          </cell>
          <cell r="L23" t="str">
            <v>Заказ Полякова</v>
          </cell>
        </row>
        <row r="24">
          <cell r="A24" t="str">
            <v>ВГ120 Крекер Яшкино с солью 125г  Апрель</v>
          </cell>
          <cell r="E24" t="str">
            <v>шт</v>
          </cell>
          <cell r="G24">
            <v>23.375</v>
          </cell>
          <cell r="H24">
            <v>150</v>
          </cell>
          <cell r="I24">
            <v>76.25</v>
          </cell>
          <cell r="J24">
            <v>97.125</v>
          </cell>
          <cell r="K24" t="str">
            <v>Заказ Патяки</v>
          </cell>
          <cell r="L24" t="str">
            <v>Заказ Полякова</v>
          </cell>
        </row>
        <row r="25">
          <cell r="A25" t="str">
            <v>ВГ121 Крекер Яшкино с сыром 135г  Апрель</v>
          </cell>
          <cell r="E25" t="str">
            <v>шт</v>
          </cell>
          <cell r="G25">
            <v>360.18</v>
          </cell>
          <cell r="I25">
            <v>85.59</v>
          </cell>
          <cell r="J25">
            <v>274.58999999999997</v>
          </cell>
          <cell r="K25" t="str">
            <v>Заказ Патяки</v>
          </cell>
          <cell r="L25" t="str">
            <v>Заказ Полякова</v>
          </cell>
        </row>
        <row r="26">
          <cell r="A26" t="str">
            <v>ВК248 Nut N Go батончик 42г  Апрель</v>
          </cell>
          <cell r="E26" t="str">
            <v>шт</v>
          </cell>
          <cell r="G26">
            <v>145.90799999999999</v>
          </cell>
          <cell r="I26">
            <v>23.436</v>
          </cell>
          <cell r="J26">
            <v>122.47199999999999</v>
          </cell>
          <cell r="K26" t="str">
            <v>Заказ Патяки</v>
          </cell>
          <cell r="L26" t="str">
            <v>Заказ Полякова</v>
          </cell>
        </row>
        <row r="27">
          <cell r="A27" t="str">
            <v>ВК416 Конф.ваф.Ozera с ореховой нач.в молочном шок./150г  Апрель</v>
          </cell>
          <cell r="E27" t="str">
            <v>шт</v>
          </cell>
          <cell r="H27">
            <v>72.3</v>
          </cell>
          <cell r="I27">
            <v>17.25</v>
          </cell>
          <cell r="J27">
            <v>55.05</v>
          </cell>
          <cell r="K27" t="str">
            <v>Заказ Патяки</v>
          </cell>
          <cell r="L27" t="str">
            <v>Заказ Полякова</v>
          </cell>
        </row>
        <row r="28">
          <cell r="A28" t="str">
            <v>ВК417 Конф.ваф.Ozera с мол.ореховой нач.в мол.шок./150г  Апрель</v>
          </cell>
          <cell r="E28" t="str">
            <v>шт</v>
          </cell>
          <cell r="G28">
            <v>22.5</v>
          </cell>
          <cell r="H28">
            <v>54.15</v>
          </cell>
          <cell r="I28">
            <v>15.9</v>
          </cell>
          <cell r="J28">
            <v>60.75</v>
          </cell>
          <cell r="K28" t="str">
            <v>Заказ Патяки</v>
          </cell>
          <cell r="L28" t="str">
            <v>Заказ Полякова</v>
          </cell>
        </row>
        <row r="29">
          <cell r="A29" t="str">
            <v>ВМ367 Жев.Марм babyfox бегемоты 70г/50  Апрель</v>
          </cell>
          <cell r="E29" t="str">
            <v>шт</v>
          </cell>
          <cell r="G29">
            <v>14.77</v>
          </cell>
          <cell r="H29">
            <v>24.64</v>
          </cell>
          <cell r="I29">
            <v>20.37</v>
          </cell>
          <cell r="J29">
            <v>19.04</v>
          </cell>
          <cell r="K29" t="str">
            <v>Заказ Патяки</v>
          </cell>
          <cell r="L29" t="str">
            <v>Заказ Полякова</v>
          </cell>
        </row>
        <row r="30">
          <cell r="A30" t="str">
            <v>ВМ543 Жев.марм.КрутФрут Змейка 70г  Апрель</v>
          </cell>
          <cell r="E30" t="str">
            <v>шт</v>
          </cell>
          <cell r="G30">
            <v>64.400000000000006</v>
          </cell>
          <cell r="I30">
            <v>27.79</v>
          </cell>
          <cell r="J30">
            <v>36.61</v>
          </cell>
          <cell r="K30" t="str">
            <v>Заказ Патяки</v>
          </cell>
          <cell r="L30" t="str">
            <v>Заказ Полякова</v>
          </cell>
        </row>
        <row r="31">
          <cell r="A31" t="str">
            <v>ВМ544 Жев.марм.КрутФрут Морские животные 70г  Апрель</v>
          </cell>
          <cell r="E31" t="str">
            <v>шт</v>
          </cell>
          <cell r="G31">
            <v>68.88</v>
          </cell>
          <cell r="H31">
            <v>24.5</v>
          </cell>
          <cell r="I31">
            <v>24.64</v>
          </cell>
          <cell r="J31">
            <v>68.739999999999995</v>
          </cell>
          <cell r="K31" t="str">
            <v>Заказ Патяки</v>
          </cell>
          <cell r="L31" t="str">
            <v>Заказ Полякова</v>
          </cell>
        </row>
        <row r="32">
          <cell r="A32" t="str">
            <v>ВМ561 Жев.марм.HIPPO BONDI &amp; FRIENDS с витам.70/50  Апрель</v>
          </cell>
          <cell r="E32" t="str">
            <v>шт</v>
          </cell>
          <cell r="G32">
            <v>12.74</v>
          </cell>
          <cell r="H32">
            <v>24.5</v>
          </cell>
          <cell r="I32">
            <v>22.82</v>
          </cell>
          <cell r="J32">
            <v>14.42</v>
          </cell>
          <cell r="K32" t="str">
            <v>Заказ Патяки</v>
          </cell>
          <cell r="L32" t="str">
            <v>Заказ Полякова</v>
          </cell>
        </row>
        <row r="33">
          <cell r="A33" t="str">
            <v>КВ118 Ваф.Яшкино Голландские 290г Карамел.начинка  Апрель</v>
          </cell>
          <cell r="E33" t="str">
            <v>шт</v>
          </cell>
          <cell r="G33">
            <v>130.21</v>
          </cell>
          <cell r="H33">
            <v>0.28999999999999998</v>
          </cell>
          <cell r="I33">
            <v>114.55</v>
          </cell>
          <cell r="J33">
            <v>15.95</v>
          </cell>
          <cell r="K33" t="str">
            <v>Заказ Патяки</v>
          </cell>
          <cell r="L33" t="str">
            <v>Заказ Полякова</v>
          </cell>
        </row>
        <row r="34">
          <cell r="A34" t="str">
            <v>КВ328 Труб.ваф. Яшкино 190г Ореховые  Апрель</v>
          </cell>
          <cell r="E34" t="str">
            <v>шт</v>
          </cell>
          <cell r="G34">
            <v>131.86000000000001</v>
          </cell>
          <cell r="I34">
            <v>118.75</v>
          </cell>
          <cell r="J34">
            <v>13.11</v>
          </cell>
          <cell r="K34" t="str">
            <v>Заказ Патяки</v>
          </cell>
          <cell r="L34" t="str">
            <v>Заказ Полякова</v>
          </cell>
        </row>
        <row r="35">
          <cell r="A35" t="str">
            <v>КВ329 Труб.ваф. Яшкино 190г Со вкусом сгущ.молоко  Апрель</v>
          </cell>
          <cell r="E35" t="str">
            <v>шт</v>
          </cell>
          <cell r="G35">
            <v>131.47999999999999</v>
          </cell>
          <cell r="I35">
            <v>121.22</v>
          </cell>
          <cell r="J35">
            <v>10.26</v>
          </cell>
          <cell r="K35" t="str">
            <v>Заказ Патяки</v>
          </cell>
          <cell r="L35" t="str">
            <v>Заказ Полякова</v>
          </cell>
        </row>
        <row r="36">
          <cell r="A36" t="str">
            <v>КГ240 Крекер Яшкино Классический 180г  Апрель</v>
          </cell>
          <cell r="E36" t="str">
            <v>шт</v>
          </cell>
          <cell r="G36">
            <v>94.5</v>
          </cell>
          <cell r="H36">
            <v>66.239999999999995</v>
          </cell>
          <cell r="I36">
            <v>52.02</v>
          </cell>
          <cell r="J36">
            <v>108.72</v>
          </cell>
          <cell r="K36" t="str">
            <v>Заказ Патяки</v>
          </cell>
          <cell r="L36" t="str">
            <v>Заказ Полякова</v>
          </cell>
        </row>
        <row r="37">
          <cell r="A37" t="str">
            <v>КГ241 Крекер Яшкино Золотая Рыбка 180г  Апрель</v>
          </cell>
          <cell r="E37" t="str">
            <v>шт</v>
          </cell>
          <cell r="G37">
            <v>86.04</v>
          </cell>
          <cell r="H37">
            <v>66.239999999999995</v>
          </cell>
          <cell r="I37">
            <v>59.76</v>
          </cell>
          <cell r="J37">
            <v>92.52</v>
          </cell>
          <cell r="K37" t="str">
            <v>Заказ Патяки</v>
          </cell>
          <cell r="L37" t="str">
            <v>Заказ Полякова</v>
          </cell>
        </row>
        <row r="38">
          <cell r="A38" t="str">
            <v>МБ134 Рул.биск. Яшкино Вишневый 200г/14  Апрель</v>
          </cell>
          <cell r="E38" t="str">
            <v>шт</v>
          </cell>
          <cell r="G38">
            <v>91.8</v>
          </cell>
          <cell r="H38">
            <v>280</v>
          </cell>
          <cell r="I38">
            <v>206.6</v>
          </cell>
          <cell r="J38">
            <v>165.2</v>
          </cell>
          <cell r="K38" t="str">
            <v>Заказ Патяки</v>
          </cell>
          <cell r="L38" t="str">
            <v>Заказ Полякова</v>
          </cell>
        </row>
        <row r="39">
          <cell r="A39" t="str">
            <v>МБ136 Рул.биск. Яшкино С вареной сгущенкой 200г/14  Апрель</v>
          </cell>
          <cell r="E39" t="str">
            <v>шт</v>
          </cell>
          <cell r="G39">
            <v>100.4</v>
          </cell>
          <cell r="H39">
            <v>280</v>
          </cell>
          <cell r="I39">
            <v>186.8</v>
          </cell>
          <cell r="J39">
            <v>193.6</v>
          </cell>
          <cell r="K39" t="str">
            <v>Заказ Патяки</v>
          </cell>
          <cell r="L39" t="str">
            <v>Заказ Полякова</v>
          </cell>
        </row>
        <row r="40">
          <cell r="A40" t="str">
            <v>МБ137 Рул.биск. Яшкино Клубничный со сливками 200г/14  Апрель</v>
          </cell>
          <cell r="E40" t="str">
            <v>шт</v>
          </cell>
          <cell r="H40">
            <v>336</v>
          </cell>
          <cell r="I40">
            <v>133.6</v>
          </cell>
          <cell r="J40">
            <v>202.4</v>
          </cell>
          <cell r="K40" t="str">
            <v>Заказ Патяки</v>
          </cell>
          <cell r="L40" t="str">
            <v>Заказ Полякова</v>
          </cell>
        </row>
        <row r="41">
          <cell r="A41" t="str">
            <v>МБ142 Рул.биск. Яшкино Шоколадный 200г/14  Апрель</v>
          </cell>
          <cell r="E41" t="str">
            <v>шт</v>
          </cell>
          <cell r="H41">
            <v>336</v>
          </cell>
          <cell r="I41">
            <v>143.19999999999999</v>
          </cell>
          <cell r="J41">
            <v>192.8</v>
          </cell>
          <cell r="K41" t="str">
            <v>Заказ Патяки</v>
          </cell>
          <cell r="L41" t="str">
            <v>Заказ Полякова</v>
          </cell>
        </row>
        <row r="42">
          <cell r="A42" t="str">
            <v>МГ219 Крекер Яшкино Французский хруст.с кунжутом 185г  Апрель</v>
          </cell>
          <cell r="E42" t="str">
            <v>шт</v>
          </cell>
          <cell r="G42">
            <v>283.23500000000001</v>
          </cell>
          <cell r="I42">
            <v>81.400000000000006</v>
          </cell>
          <cell r="J42">
            <v>201.83500000000001</v>
          </cell>
          <cell r="K42" t="str">
            <v>Заказ Патяки</v>
          </cell>
          <cell r="L42" t="str">
            <v>Заказ Полякова</v>
          </cell>
        </row>
        <row r="43">
          <cell r="A43" t="str">
            <v>МП465 Печ.cax.FORSITE Сэндвич с шок.слив.вк.220г/20  Апрель</v>
          </cell>
          <cell r="E43" t="str">
            <v>шт</v>
          </cell>
          <cell r="G43">
            <v>39.6</v>
          </cell>
          <cell r="H43">
            <v>0.66</v>
          </cell>
          <cell r="I43">
            <v>40.26</v>
          </cell>
          <cell r="K43" t="str">
            <v>Заказ Патяки</v>
          </cell>
          <cell r="L43" t="str">
            <v>Заказ Полякова</v>
          </cell>
        </row>
        <row r="44">
          <cell r="A44" t="str">
            <v>МП466 Печ..cax.FORSITE Сэндвич с шок.орех.вк.220г/20  Апрель</v>
          </cell>
          <cell r="E44" t="str">
            <v>шт</v>
          </cell>
          <cell r="G44">
            <v>44.66</v>
          </cell>
          <cell r="H44">
            <v>0.22</v>
          </cell>
          <cell r="I44">
            <v>44.88</v>
          </cell>
          <cell r="K44" t="str">
            <v>Заказ Патяки</v>
          </cell>
          <cell r="L44" t="str">
            <v>Заказ Полякова</v>
          </cell>
        </row>
        <row r="45">
          <cell r="A45" t="str">
            <v>МП467 Печ-cax.FORSITE Сэндвич с кокос.вк.220г/20  Апрель</v>
          </cell>
          <cell r="E45" t="str">
            <v>шт</v>
          </cell>
          <cell r="G45">
            <v>77.44</v>
          </cell>
          <cell r="I45">
            <v>72.599999999999994</v>
          </cell>
          <cell r="J45">
            <v>4.84</v>
          </cell>
          <cell r="K45" t="str">
            <v>Заказ Патяки</v>
          </cell>
          <cell r="L45" t="str">
            <v>Заказ Полякова</v>
          </cell>
        </row>
        <row r="46">
          <cell r="A46" t="str">
            <v>ПМ643 Жев.марм.КрутФрут Червячки 70г  Апрель</v>
          </cell>
          <cell r="E46" t="str">
            <v>шт</v>
          </cell>
          <cell r="G46">
            <v>45.64</v>
          </cell>
          <cell r="I46">
            <v>11.55</v>
          </cell>
          <cell r="J46">
            <v>34.090000000000003</v>
          </cell>
          <cell r="K46" t="str">
            <v>Заказ Патяки</v>
          </cell>
          <cell r="L46" t="str">
            <v>Заказ Полякова</v>
          </cell>
        </row>
        <row r="47">
          <cell r="A47" t="str">
            <v>ПШ201 Шоколад мол. Яшкино 90г  Апрель</v>
          </cell>
          <cell r="E47" t="str">
            <v>шт</v>
          </cell>
          <cell r="G47">
            <v>132.93</v>
          </cell>
          <cell r="H47">
            <v>50.4</v>
          </cell>
          <cell r="I47">
            <v>135.18</v>
          </cell>
          <cell r="J47">
            <v>48.15</v>
          </cell>
          <cell r="K47" t="str">
            <v>Заказ Патяки</v>
          </cell>
          <cell r="L47" t="str">
            <v>Заказ Полякова</v>
          </cell>
        </row>
        <row r="48">
          <cell r="A48" t="str">
            <v>ПШ221 Шоколад мол. Яшкино  арахис 90г  Апрель</v>
          </cell>
          <cell r="E48" t="str">
            <v>шт</v>
          </cell>
          <cell r="G48">
            <v>133.56</v>
          </cell>
          <cell r="H48">
            <v>50.76</v>
          </cell>
          <cell r="I48">
            <v>118.62</v>
          </cell>
          <cell r="J48">
            <v>65.7</v>
          </cell>
          <cell r="K48" t="str">
            <v>Заказ Патяки</v>
          </cell>
          <cell r="L48" t="str">
            <v>Заказ Полякова</v>
          </cell>
        </row>
        <row r="49">
          <cell r="A49" t="str">
            <v>РАР361 Печенье сдобное Курабье Яшкино 180г  Апрель</v>
          </cell>
          <cell r="E49" t="str">
            <v>шт</v>
          </cell>
          <cell r="G49">
            <v>130.32</v>
          </cell>
          <cell r="I49">
            <v>82.44</v>
          </cell>
          <cell r="J49">
            <v>47.88</v>
          </cell>
          <cell r="K49" t="str">
            <v>Заказ Патяки</v>
          </cell>
          <cell r="L49" t="str">
            <v>Заказ Полякова</v>
          </cell>
        </row>
        <row r="50">
          <cell r="A50" t="str">
            <v>РАР380 Печенье сахарное Яшкино 220г со вкусом Пломбира  Апрель</v>
          </cell>
          <cell r="E50" t="str">
            <v>шт</v>
          </cell>
          <cell r="G50">
            <v>193.38</v>
          </cell>
          <cell r="H50">
            <v>30.8</v>
          </cell>
          <cell r="I50">
            <v>129.80000000000001</v>
          </cell>
          <cell r="J50">
            <v>94.38</v>
          </cell>
          <cell r="K50" t="str">
            <v>Заказ Патяки</v>
          </cell>
          <cell r="L50" t="str">
            <v>Заказ Полякова</v>
          </cell>
        </row>
        <row r="51">
          <cell r="A51" t="str">
            <v>РАР381 Печ. Сах. Яшкино 215г Рок Фор  Апрель</v>
          </cell>
          <cell r="E51" t="str">
            <v>шт</v>
          </cell>
          <cell r="H51">
            <v>79.12</v>
          </cell>
          <cell r="I51">
            <v>73.959999999999994</v>
          </cell>
          <cell r="J51">
            <v>5.16</v>
          </cell>
          <cell r="K51" t="str">
            <v>Заказ Патяки</v>
          </cell>
          <cell r="L51" t="str">
            <v>Заказ Полякова</v>
          </cell>
        </row>
        <row r="52">
          <cell r="A52" t="str">
            <v>РАР446   Печенье сахарное Яшкино 170г Шоколадное  Апрель</v>
          </cell>
          <cell r="E52" t="str">
            <v>шт</v>
          </cell>
          <cell r="H52">
            <v>142.12</v>
          </cell>
          <cell r="I52">
            <v>86.36</v>
          </cell>
          <cell r="J52">
            <v>55.76</v>
          </cell>
          <cell r="K52" t="str">
            <v>Заказ Патяки</v>
          </cell>
          <cell r="L52" t="str">
            <v>Заказ Полякова</v>
          </cell>
        </row>
        <row r="53">
          <cell r="A53" t="str">
            <v>РАР470 Печенье сахарное Яшкино 250г Молочное  Апрель</v>
          </cell>
          <cell r="E53" t="str">
            <v>шт</v>
          </cell>
          <cell r="G53">
            <v>92</v>
          </cell>
          <cell r="I53">
            <v>91.5</v>
          </cell>
          <cell r="J53">
            <v>0.5</v>
          </cell>
          <cell r="K53" t="str">
            <v>Заказ Патяки</v>
          </cell>
          <cell r="L53" t="str">
            <v>Заказ Полякова</v>
          </cell>
        </row>
        <row r="54">
          <cell r="A54" t="str">
            <v>РВТ101 Ваф.тонкие Яшкино 144г с кремом с клубнич.вкусом  Апрель</v>
          </cell>
          <cell r="E54" t="str">
            <v>шт</v>
          </cell>
          <cell r="G54">
            <v>56.88</v>
          </cell>
          <cell r="H54">
            <v>0.14399999999999999</v>
          </cell>
          <cell r="I54">
            <v>56.448</v>
          </cell>
          <cell r="J54">
            <v>0.57599999999999996</v>
          </cell>
          <cell r="K54" t="str">
            <v>Заказ Патяки</v>
          </cell>
          <cell r="L54" t="str">
            <v>Заказ Полякова</v>
          </cell>
        </row>
        <row r="55">
          <cell r="A55" t="str">
            <v>РВТ102  Ваф.тонкие Яшкино 144г с какао и молоч.кремом  Апрель</v>
          </cell>
          <cell r="E55" t="str">
            <v>шт</v>
          </cell>
          <cell r="G55">
            <v>56.448</v>
          </cell>
          <cell r="H55">
            <v>0.14399999999999999</v>
          </cell>
          <cell r="I55">
            <v>57.024000000000001</v>
          </cell>
          <cell r="J55">
            <v>-0.432</v>
          </cell>
          <cell r="K55" t="str">
            <v>Заказ Патяки</v>
          </cell>
          <cell r="L55" t="str">
            <v>Заказ Полякова</v>
          </cell>
        </row>
        <row r="56">
          <cell r="A56" t="str">
            <v>РМВ250 Пирожное бисквитное Яшкино со слив. кремом 30г   Апрель</v>
          </cell>
          <cell r="E56" t="str">
            <v>шт</v>
          </cell>
          <cell r="H56">
            <v>72</v>
          </cell>
          <cell r="I56">
            <v>57.6</v>
          </cell>
          <cell r="J56">
            <v>14.4</v>
          </cell>
          <cell r="K56" t="str">
            <v>Заказ Патяки</v>
          </cell>
          <cell r="L56" t="str">
            <v>Заказ Полякова</v>
          </cell>
        </row>
        <row r="57">
          <cell r="A57" t="str">
            <v>РРМ677 Ж.М.KRUTFRUT Мышки 100г/28  Апрель</v>
          </cell>
          <cell r="E57" t="str">
            <v>шт</v>
          </cell>
          <cell r="G57">
            <v>36</v>
          </cell>
          <cell r="I57">
            <v>28.6</v>
          </cell>
          <cell r="J57">
            <v>7.4</v>
          </cell>
          <cell r="K57" t="str">
            <v>Заказ Патяки</v>
          </cell>
          <cell r="L57" t="str">
            <v>Заказ Полякова</v>
          </cell>
        </row>
        <row r="58">
          <cell r="A58" t="str">
            <v>РРМ678 Ж-M.KRUTFRUT Лягушки 100г/28  Апрель</v>
          </cell>
          <cell r="E58" t="str">
            <v>шт</v>
          </cell>
          <cell r="G58">
            <v>32.1</v>
          </cell>
          <cell r="I58">
            <v>26.1</v>
          </cell>
          <cell r="J58">
            <v>6</v>
          </cell>
          <cell r="K58" t="str">
            <v>Заказ Патяки</v>
          </cell>
          <cell r="L58" t="str">
            <v>Заказ Полякова</v>
          </cell>
        </row>
        <row r="59">
          <cell r="A59" t="str">
            <v>ЯВ157 Ваф.Яшкино 300г Шоколадные  Апрель</v>
          </cell>
          <cell r="E59" t="str">
            <v>шт</v>
          </cell>
          <cell r="G59">
            <v>46.2</v>
          </cell>
          <cell r="H59">
            <v>360</v>
          </cell>
          <cell r="I59">
            <v>213.9</v>
          </cell>
          <cell r="J59">
            <v>192.3</v>
          </cell>
          <cell r="K59" t="str">
            <v>Заказ Патяки</v>
          </cell>
          <cell r="L59" t="str">
            <v>Заказ Полякова</v>
          </cell>
        </row>
        <row r="60">
          <cell r="A60" t="str">
            <v>ЯВ162 Ваф.Яшкино 300г С вар.сгущенкой  Апрель</v>
          </cell>
          <cell r="E60" t="str">
            <v>шт</v>
          </cell>
          <cell r="G60">
            <v>176.7</v>
          </cell>
          <cell r="H60">
            <v>180</v>
          </cell>
          <cell r="I60">
            <v>186.9</v>
          </cell>
          <cell r="J60">
            <v>169.8</v>
          </cell>
          <cell r="K60" t="str">
            <v>Заказ Патяки</v>
          </cell>
          <cell r="L60" t="str">
            <v>Заказ Полякова</v>
          </cell>
        </row>
        <row r="61">
          <cell r="A61" t="str">
            <v>ЯВ164 Ваф.Яшкино 300г Ореховые  Апрель</v>
          </cell>
          <cell r="E61" t="str">
            <v>шт</v>
          </cell>
          <cell r="G61">
            <v>104.4</v>
          </cell>
          <cell r="H61">
            <v>72</v>
          </cell>
          <cell r="I61">
            <v>147.9</v>
          </cell>
          <cell r="J61">
            <v>28.5</v>
          </cell>
          <cell r="K61" t="str">
            <v>Заказ Патяки</v>
          </cell>
          <cell r="L61" t="str">
            <v>Заказ Полякова</v>
          </cell>
        </row>
        <row r="62">
          <cell r="A62" t="str">
            <v>ЯВ166 Ваф.Яшкино 300г Сливочные  Апрель</v>
          </cell>
          <cell r="E62" t="str">
            <v>шт</v>
          </cell>
          <cell r="G62">
            <v>177.6</v>
          </cell>
          <cell r="H62">
            <v>72</v>
          </cell>
          <cell r="I62">
            <v>197.7</v>
          </cell>
          <cell r="J62">
            <v>51.9</v>
          </cell>
          <cell r="K62" t="str">
            <v>Заказ Патяки</v>
          </cell>
          <cell r="L62" t="str">
            <v>Заказ Полякова</v>
          </cell>
        </row>
        <row r="63">
          <cell r="A63" t="str">
            <v>ЯВ168 Ваф.Яшкино 300г С халвой  Апрель</v>
          </cell>
          <cell r="E63" t="str">
            <v>шт</v>
          </cell>
          <cell r="G63">
            <v>48</v>
          </cell>
          <cell r="H63">
            <v>288</v>
          </cell>
          <cell r="I63">
            <v>176.1</v>
          </cell>
          <cell r="J63">
            <v>159.9</v>
          </cell>
          <cell r="K63" t="str">
            <v>Заказ Патяки</v>
          </cell>
          <cell r="L63" t="str">
            <v>Заказ Полякова</v>
          </cell>
        </row>
        <row r="64">
          <cell r="A64" t="str">
            <v>ЯВ426 Торт ваф. глазир. Яшкино ореховый 250 гр  Апрель</v>
          </cell>
          <cell r="E64" t="str">
            <v>шт</v>
          </cell>
          <cell r="G64">
            <v>128</v>
          </cell>
          <cell r="I64">
            <v>90.25</v>
          </cell>
          <cell r="J64">
            <v>37.75</v>
          </cell>
          <cell r="K64" t="str">
            <v>Заказ Патяки</v>
          </cell>
          <cell r="L64" t="str">
            <v>Заказ Полякова</v>
          </cell>
        </row>
        <row r="65">
          <cell r="A65" t="str">
            <v>ЯИ107 Ирис тир.Сливочный 140г/28     Апрель</v>
          </cell>
          <cell r="E65" t="str">
            <v>шт</v>
          </cell>
          <cell r="G65">
            <v>84.28</v>
          </cell>
          <cell r="H65">
            <v>27.44</v>
          </cell>
          <cell r="I65">
            <v>88.34</v>
          </cell>
          <cell r="J65">
            <v>23.38</v>
          </cell>
          <cell r="K65" t="str">
            <v>Заказ Патяки</v>
          </cell>
          <cell r="L65" t="str">
            <v>Заказ Полякова</v>
          </cell>
        </row>
        <row r="66">
          <cell r="A66" t="str">
            <v>ЯК101 Мини-круассаны Яшкино 180г со Сливочным кремом    Апрель</v>
          </cell>
          <cell r="E66" t="str">
            <v>шт</v>
          </cell>
          <cell r="G66">
            <v>208.44</v>
          </cell>
          <cell r="H66">
            <v>54.72</v>
          </cell>
          <cell r="I66">
            <v>164.88</v>
          </cell>
          <cell r="J66">
            <v>98.28</v>
          </cell>
          <cell r="K66" t="str">
            <v>Заказ Патяки</v>
          </cell>
          <cell r="L66" t="str">
            <v>Заказ Полякова</v>
          </cell>
        </row>
        <row r="67">
          <cell r="A67" t="str">
            <v>ЯК102 Мини-круассаны Яшкино 180г с Шоколадным кремом  Апрель</v>
          </cell>
          <cell r="E67" t="str">
            <v>шт</v>
          </cell>
          <cell r="G67">
            <v>190.26</v>
          </cell>
          <cell r="H67">
            <v>89.28</v>
          </cell>
          <cell r="I67">
            <v>168.84</v>
          </cell>
          <cell r="J67">
            <v>110.7</v>
          </cell>
          <cell r="K67" t="str">
            <v>Заказ Патяки</v>
          </cell>
          <cell r="L67" t="str">
            <v>Заказ Полякова</v>
          </cell>
        </row>
        <row r="68">
          <cell r="A68" t="str">
            <v>ЯК114 Круассаны Яшкино 45г со Сливочным кремом.  Апрель</v>
          </cell>
          <cell r="E68" t="str">
            <v>шт</v>
          </cell>
          <cell r="H68">
            <v>64.89</v>
          </cell>
          <cell r="I68">
            <v>46.35</v>
          </cell>
          <cell r="J68">
            <v>18.54</v>
          </cell>
          <cell r="K68" t="str">
            <v>Заказ Патяки</v>
          </cell>
          <cell r="L68" t="str">
            <v>Заказ Полякова</v>
          </cell>
        </row>
        <row r="69">
          <cell r="A69" t="str">
            <v>ЯК115 Круассаны Яшкино 45г с Шоколадным кремом.  Апрель</v>
          </cell>
          <cell r="E69" t="str">
            <v>шт</v>
          </cell>
          <cell r="G69">
            <v>228.6</v>
          </cell>
          <cell r="H69">
            <v>0.45</v>
          </cell>
          <cell r="I69">
            <v>78.84</v>
          </cell>
          <cell r="J69">
            <v>150.21</v>
          </cell>
          <cell r="K69" t="str">
            <v>Заказ Патяки</v>
          </cell>
          <cell r="L69" t="str">
            <v>Заказ Полякова</v>
          </cell>
        </row>
        <row r="70">
          <cell r="A70" t="str">
            <v>ЯК326  Ваф.Конфета Импульс 16г с мягк.карамелью  Апрель</v>
          </cell>
          <cell r="E70" t="str">
            <v>шт</v>
          </cell>
          <cell r="G70">
            <v>59.231999999999999</v>
          </cell>
          <cell r="H70">
            <v>3.6480000000000001</v>
          </cell>
          <cell r="I70">
            <v>20.64</v>
          </cell>
          <cell r="J70">
            <v>42.24</v>
          </cell>
          <cell r="K70" t="str">
            <v>Заказ Патяки</v>
          </cell>
          <cell r="L70" t="str">
            <v>Заказ Полякова</v>
          </cell>
        </row>
        <row r="71">
          <cell r="A71" t="str">
            <v>ЯК329 Ваф.Джумка с мяг.карам. и возд.кукур.37г/60  Апрель</v>
          </cell>
          <cell r="E71" t="str">
            <v>шт</v>
          </cell>
          <cell r="G71">
            <v>168.202</v>
          </cell>
          <cell r="H71">
            <v>0.51800000000000002</v>
          </cell>
          <cell r="I71">
            <v>39.405000000000001</v>
          </cell>
          <cell r="J71">
            <v>129.315</v>
          </cell>
          <cell r="K71" t="str">
            <v>Заказ Патяки</v>
          </cell>
          <cell r="L71" t="str">
            <v>Заказ Полякова</v>
          </cell>
        </row>
        <row r="72">
          <cell r="A72" t="str">
            <v>ЯМ114 Мягкие вафли с шоколадным кремом 120г  Апрель</v>
          </cell>
          <cell r="E72" t="str">
            <v>шт</v>
          </cell>
          <cell r="G72">
            <v>28.32</v>
          </cell>
          <cell r="I72">
            <v>28.32</v>
          </cell>
          <cell r="K72" t="str">
            <v>Заказ Патяки</v>
          </cell>
          <cell r="L72" t="str">
            <v>Заказ Полякова</v>
          </cell>
        </row>
        <row r="73">
          <cell r="A73" t="str">
            <v>ЯМ115 Мягкие вафли с вишневым джемом 120г  Апрель</v>
          </cell>
          <cell r="E73" t="str">
            <v>шт</v>
          </cell>
          <cell r="G73">
            <v>24.96</v>
          </cell>
          <cell r="H73">
            <v>97.92</v>
          </cell>
          <cell r="I73">
            <v>54.36</v>
          </cell>
          <cell r="J73">
            <v>68.52</v>
          </cell>
          <cell r="K73" t="str">
            <v>Заказ Патяки</v>
          </cell>
          <cell r="L73" t="str">
            <v>Заказ Полякова</v>
          </cell>
        </row>
        <row r="74">
          <cell r="A74" t="str">
            <v>ЯМ116 Мягкие вафли с вареной сгущенкой 120г  Апрель</v>
          </cell>
          <cell r="E74" t="str">
            <v>шт</v>
          </cell>
          <cell r="H74">
            <v>114.24</v>
          </cell>
          <cell r="I74">
            <v>43.2</v>
          </cell>
          <cell r="J74">
            <v>71.040000000000006</v>
          </cell>
          <cell r="K74" t="str">
            <v>Заказ Патяки</v>
          </cell>
          <cell r="L74" t="str">
            <v>Заказ Полякова</v>
          </cell>
        </row>
        <row r="75">
          <cell r="A75" t="str">
            <v>ЯП206 Печ.сд.Яшкино апельсин 137г  Апрель</v>
          </cell>
          <cell r="E75" t="str">
            <v>шт</v>
          </cell>
          <cell r="G75">
            <v>41.511000000000003</v>
          </cell>
          <cell r="H75">
            <v>0.54800000000000004</v>
          </cell>
          <cell r="I75">
            <v>42.058999999999997</v>
          </cell>
          <cell r="K75" t="str">
            <v>Заказ Патяки</v>
          </cell>
          <cell r="L75" t="str">
            <v>Заказ Полякова</v>
          </cell>
        </row>
        <row r="76">
          <cell r="A76" t="str">
            <v>ЯП208 Печ.сд.Яшкино клубника 137г  Апрель</v>
          </cell>
          <cell r="E76" t="str">
            <v>шт</v>
          </cell>
          <cell r="G76">
            <v>44.113999999999997</v>
          </cell>
          <cell r="H76">
            <v>164.4</v>
          </cell>
          <cell r="I76">
            <v>64.664000000000001</v>
          </cell>
          <cell r="J76">
            <v>143.85</v>
          </cell>
          <cell r="K76" t="str">
            <v>Заказ Патяки</v>
          </cell>
          <cell r="L76" t="str">
            <v>Заказ Полякова</v>
          </cell>
        </row>
        <row r="77">
          <cell r="A77" t="str">
            <v>ЯП901 Пряники Яшкино 350г Шоколадные/8  Апрель</v>
          </cell>
          <cell r="E77" t="str">
            <v>шт</v>
          </cell>
          <cell r="G77">
            <v>77</v>
          </cell>
          <cell r="H77">
            <v>210</v>
          </cell>
          <cell r="I77">
            <v>112.35</v>
          </cell>
          <cell r="J77">
            <v>174.65</v>
          </cell>
          <cell r="K77" t="str">
            <v>Заказ Патяки</v>
          </cell>
          <cell r="L77" t="str">
            <v>Заказ Полякова</v>
          </cell>
        </row>
        <row r="78">
          <cell r="A78" t="str">
            <v>ЯП902 Пряники Яшкино 350г Мятные/8  Апрель</v>
          </cell>
          <cell r="E78" t="str">
            <v>шт</v>
          </cell>
          <cell r="G78">
            <v>138.6</v>
          </cell>
          <cell r="H78">
            <v>106.4</v>
          </cell>
          <cell r="I78">
            <v>66.150000000000006</v>
          </cell>
          <cell r="J78">
            <v>178.85</v>
          </cell>
          <cell r="K78" t="str">
            <v>Заказ Патяки</v>
          </cell>
          <cell r="L78" t="str">
            <v>Заказ Полякова</v>
          </cell>
        </row>
        <row r="79">
          <cell r="A79" t="str">
            <v>ЯП903 Пряники Яшкино 350г Классические/8  Апрель</v>
          </cell>
          <cell r="E79" t="str">
            <v>шт</v>
          </cell>
          <cell r="G79">
            <v>103.25</v>
          </cell>
          <cell r="H79">
            <v>106.4</v>
          </cell>
          <cell r="I79">
            <v>97.3</v>
          </cell>
          <cell r="J79">
            <v>112.35</v>
          </cell>
          <cell r="K79" t="str">
            <v>Заказ Патяки</v>
          </cell>
          <cell r="L79" t="str">
            <v>Заказ Полякова</v>
          </cell>
        </row>
        <row r="80">
          <cell r="A80" t="str">
            <v>ЯП906 Пряники Яшкино 350г С вишневой начинкой/8  Апрель</v>
          </cell>
          <cell r="E80" t="str">
            <v>шт</v>
          </cell>
          <cell r="G80">
            <v>67.2</v>
          </cell>
          <cell r="H80">
            <v>106.4</v>
          </cell>
          <cell r="I80">
            <v>111.65</v>
          </cell>
          <cell r="J80">
            <v>61.95</v>
          </cell>
          <cell r="K80" t="str">
            <v>Заказ Патяки</v>
          </cell>
          <cell r="L80" t="str">
            <v>Заказ Полякова</v>
          </cell>
        </row>
        <row r="81">
          <cell r="A81" t="str">
            <v>ЯП907 Пряники Яшкино 350г С вареной сгущенкой/8  Апрель</v>
          </cell>
          <cell r="E81" t="str">
            <v>шт</v>
          </cell>
          <cell r="G81">
            <v>96.95</v>
          </cell>
          <cell r="H81">
            <v>210</v>
          </cell>
          <cell r="I81">
            <v>102.2</v>
          </cell>
          <cell r="J81">
            <v>204.75</v>
          </cell>
          <cell r="K81" t="str">
            <v>Заказ Патяки</v>
          </cell>
          <cell r="L81" t="str">
            <v>Заказ Полякова</v>
          </cell>
        </row>
        <row r="82">
          <cell r="A82" t="str">
            <v>Артеменко Т.С. ИП</v>
          </cell>
          <cell r="G82">
            <v>2105</v>
          </cell>
          <cell r="H82">
            <v>6</v>
          </cell>
          <cell r="I82">
            <v>550</v>
          </cell>
          <cell r="J82">
            <v>1561</v>
          </cell>
          <cell r="K82" t="str">
            <v>Заказ Патяки</v>
          </cell>
          <cell r="L82" t="str">
            <v>Заказ Полякова</v>
          </cell>
        </row>
        <row r="83">
          <cell r="A83" t="str">
            <v>Артеменко Т.С. ИП (КГ)</v>
          </cell>
          <cell r="G83">
            <v>2105</v>
          </cell>
          <cell r="H83">
            <v>6</v>
          </cell>
          <cell r="I83">
            <v>550</v>
          </cell>
          <cell r="J83">
            <v>1561</v>
          </cell>
          <cell r="K83" t="str">
            <v>Заказ Патяки</v>
          </cell>
          <cell r="L83" t="str">
            <v>Заказ Полякова</v>
          </cell>
        </row>
        <row r="84">
          <cell r="A84" t="str">
            <v>Макаронные изделия СТАРМАК 1000 гр. Вермишель  АРТЕМЕНКО</v>
          </cell>
          <cell r="E84" t="str">
            <v>кг</v>
          </cell>
          <cell r="G84">
            <v>16</v>
          </cell>
          <cell r="I84">
            <v>16</v>
          </cell>
          <cell r="K84" t="str">
            <v>Заказ Патяки</v>
          </cell>
          <cell r="L84" t="str">
            <v>Заказ Полякова</v>
          </cell>
        </row>
        <row r="85">
          <cell r="A85" t="str">
            <v>Макаронные изделия СТАРМАК 1000 гр. Перо  АРТЕМЕНКО</v>
          </cell>
          <cell r="E85" t="str">
            <v>кг</v>
          </cell>
          <cell r="G85">
            <v>155</v>
          </cell>
          <cell r="I85">
            <v>111</v>
          </cell>
          <cell r="J85">
            <v>44</v>
          </cell>
          <cell r="K85" t="str">
            <v>Заказ Патяки</v>
          </cell>
          <cell r="L85" t="str">
            <v>Заказ Полякова</v>
          </cell>
        </row>
        <row r="86">
          <cell r="A86" t="str">
            <v>Макаронные изделия СТАРМАК 1000 гр. Рожок гл.  АРТЕМЕНКО</v>
          </cell>
          <cell r="E86" t="str">
            <v>кг</v>
          </cell>
          <cell r="G86">
            <v>135</v>
          </cell>
          <cell r="H86">
            <v>6</v>
          </cell>
          <cell r="I86">
            <v>99</v>
          </cell>
          <cell r="J86">
            <v>42</v>
          </cell>
          <cell r="K86" t="str">
            <v>Заказ Патяки</v>
          </cell>
          <cell r="L86" t="str">
            <v>Заказ Полякова</v>
          </cell>
        </row>
        <row r="87">
          <cell r="A87" t="str">
            <v>Макаронные изделия СТАРМАК 1000 гр. Рожок рифл  АРТЕМЕНКО</v>
          </cell>
          <cell r="E87" t="str">
            <v>кг</v>
          </cell>
          <cell r="G87">
            <v>365</v>
          </cell>
          <cell r="I87">
            <v>79</v>
          </cell>
          <cell r="J87">
            <v>286</v>
          </cell>
          <cell r="K87" t="str">
            <v>Заказ Патяки</v>
          </cell>
          <cell r="L87" t="str">
            <v>Заказ Полякова</v>
          </cell>
        </row>
        <row r="88">
          <cell r="A88" t="str">
            <v>Макаронные изделия СТАРМАК 1000 гр. Труба  АРТЕМЕНКО</v>
          </cell>
          <cell r="E88" t="str">
            <v>кг</v>
          </cell>
          <cell r="G88">
            <v>439</v>
          </cell>
          <cell r="I88">
            <v>95</v>
          </cell>
          <cell r="J88">
            <v>344</v>
          </cell>
          <cell r="K88" t="str">
            <v>Заказ Патяки</v>
          </cell>
          <cell r="L88" t="str">
            <v>Заказ Полякова</v>
          </cell>
        </row>
        <row r="89">
          <cell r="A89" t="str">
            <v>Макаронные изделия СТАРМАК 5000 гр. Вермишель  АРТЕМЕНКО</v>
          </cell>
          <cell r="E89" t="str">
            <v>кг</v>
          </cell>
          <cell r="G89">
            <v>385</v>
          </cell>
          <cell r="I89">
            <v>65</v>
          </cell>
          <cell r="J89">
            <v>320</v>
          </cell>
          <cell r="K89" t="str">
            <v>Заказ Патяки</v>
          </cell>
          <cell r="L89" t="str">
            <v>Заказ Полякова</v>
          </cell>
        </row>
        <row r="90">
          <cell r="A90" t="str">
            <v>Макаронные изделия СТАРМАК 5000 гр. Рожок рифл.  АРТЕМЕНКО</v>
          </cell>
          <cell r="E90" t="str">
            <v>кг</v>
          </cell>
          <cell r="G90">
            <v>390</v>
          </cell>
          <cell r="I90">
            <v>35</v>
          </cell>
          <cell r="J90">
            <v>355</v>
          </cell>
          <cell r="K90" t="str">
            <v>Заказ Патяки</v>
          </cell>
          <cell r="L90" t="str">
            <v>Заказ Полякова</v>
          </cell>
        </row>
        <row r="91">
          <cell r="A91" t="str">
            <v>Макаронные изделия СТАРМАК 5000 гр. Спираль  АРТЕМЕНКО</v>
          </cell>
          <cell r="E91" t="str">
            <v>кг</v>
          </cell>
          <cell r="G91">
            <v>15</v>
          </cell>
          <cell r="I91">
            <v>15</v>
          </cell>
          <cell r="K91" t="str">
            <v>Заказ Патяки</v>
          </cell>
          <cell r="L91" t="str">
            <v>Заказ Полякова</v>
          </cell>
        </row>
        <row r="92">
          <cell r="A92" t="str">
            <v>Макаронные изделия СТАРМАК 5000 гр. Труба  АРТЕМЕНКО</v>
          </cell>
          <cell r="E92" t="str">
            <v>кг</v>
          </cell>
          <cell r="G92">
            <v>205</v>
          </cell>
          <cell r="I92">
            <v>35</v>
          </cell>
          <cell r="J92">
            <v>170</v>
          </cell>
          <cell r="K92" t="str">
            <v>Заказ Патяки</v>
          </cell>
          <cell r="L92" t="str">
            <v>Заказ Полякова</v>
          </cell>
        </row>
        <row r="93">
          <cell r="A93" t="str">
            <v>Байсад ЗАО</v>
          </cell>
          <cell r="G93">
            <v>9437.4</v>
          </cell>
          <cell r="H93">
            <v>4.2</v>
          </cell>
          <cell r="I93">
            <v>783.6</v>
          </cell>
          <cell r="J93">
            <v>8658</v>
          </cell>
          <cell r="K93" t="str">
            <v>Заказ Патяки</v>
          </cell>
          <cell r="L93" t="str">
            <v>Заказ Полякова</v>
          </cell>
        </row>
        <row r="94">
          <cell r="A94" t="str">
            <v>Мак.изд. "Вермишель-паутинка" пакет 3 кг  Байсад</v>
          </cell>
          <cell r="E94" t="str">
            <v>шт</v>
          </cell>
          <cell r="G94">
            <v>294</v>
          </cell>
          <cell r="I94">
            <v>48</v>
          </cell>
          <cell r="J94">
            <v>246</v>
          </cell>
          <cell r="K94" t="str">
            <v>Заказ Патяки</v>
          </cell>
          <cell r="L94" t="str">
            <v>Заказ Полякова</v>
          </cell>
        </row>
        <row r="95">
          <cell r="A95" t="str">
            <v>Мак.изд. "Кисловодские" "Вермишель паутинка" гофр. 1 кг  Байсад</v>
          </cell>
          <cell r="E95" t="str">
            <v>шт</v>
          </cell>
          <cell r="G95">
            <v>635</v>
          </cell>
          <cell r="I95">
            <v>71</v>
          </cell>
          <cell r="J95">
            <v>564</v>
          </cell>
          <cell r="K95" t="str">
            <v>Заказ Патяки</v>
          </cell>
          <cell r="L95" t="str">
            <v>Заказ Полякова</v>
          </cell>
        </row>
        <row r="96">
          <cell r="A96" t="str">
            <v>Мак.изд. "Кисловодские" "Вермишель паутинка" гофр. 400 г  Байсад</v>
          </cell>
          <cell r="E96" t="str">
            <v>шт</v>
          </cell>
          <cell r="G96">
            <v>224.8</v>
          </cell>
          <cell r="I96">
            <v>17.2</v>
          </cell>
          <cell r="J96">
            <v>207.6</v>
          </cell>
          <cell r="K96" t="str">
            <v>Заказ Патяки</v>
          </cell>
          <cell r="L96" t="str">
            <v>Заказ Полякова</v>
          </cell>
        </row>
        <row r="97">
          <cell r="A97" t="str">
            <v>Мак.изд. "Кисловодские" "Лапша" гофр. 400 г  Байсад</v>
          </cell>
          <cell r="E97" t="str">
            <v>шт</v>
          </cell>
          <cell r="G97">
            <v>405.6</v>
          </cell>
          <cell r="I97">
            <v>42.8</v>
          </cell>
          <cell r="J97">
            <v>362.8</v>
          </cell>
          <cell r="K97" t="str">
            <v>Заказ Патяки</v>
          </cell>
          <cell r="L97" t="str">
            <v>Заказ Полякова</v>
          </cell>
        </row>
        <row r="98">
          <cell r="A98" t="str">
            <v>Мак.изд. "Кисловодские" "Перо ребристое" гофр. 400 г  Байсад</v>
          </cell>
          <cell r="E98" t="str">
            <v>шт</v>
          </cell>
          <cell r="G98">
            <v>684</v>
          </cell>
          <cell r="I98">
            <v>9.1999999999999993</v>
          </cell>
          <cell r="J98">
            <v>674.8</v>
          </cell>
          <cell r="K98" t="str">
            <v>Заказ Патяки</v>
          </cell>
          <cell r="L98" t="str">
            <v>Заказ Полякова</v>
          </cell>
        </row>
        <row r="99">
          <cell r="A99" t="str">
            <v>Мак.изд. "Кисловодские" "Перо" гофр. 1 кг  Байсад</v>
          </cell>
          <cell r="E99" t="str">
            <v>шт</v>
          </cell>
          <cell r="G99">
            <v>712</v>
          </cell>
          <cell r="I99">
            <v>73</v>
          </cell>
          <cell r="J99">
            <v>639</v>
          </cell>
          <cell r="K99" t="str">
            <v>Заказ Патяки</v>
          </cell>
          <cell r="L99" t="str">
            <v>Заказ Полякова</v>
          </cell>
        </row>
        <row r="100">
          <cell r="A100" t="str">
            <v>Мак.изд. "Кисловодские" "Пружинка длинная" гофр. 1 кг  Байсад</v>
          </cell>
          <cell r="E100" t="str">
            <v>шт</v>
          </cell>
          <cell r="G100">
            <v>631</v>
          </cell>
          <cell r="I100">
            <v>80</v>
          </cell>
          <cell r="J100">
            <v>551</v>
          </cell>
          <cell r="K100" t="str">
            <v>Заказ Патяки</v>
          </cell>
          <cell r="L100" t="str">
            <v>Заказ Полякова</v>
          </cell>
        </row>
        <row r="101">
          <cell r="A101" t="str">
            <v>Мак.изд. "Кисловодские" "Пружинка длинная" гофр. 400 г  Байсад</v>
          </cell>
          <cell r="E101" t="str">
            <v>шт</v>
          </cell>
          <cell r="G101">
            <v>378</v>
          </cell>
          <cell r="I101">
            <v>9.1999999999999993</v>
          </cell>
          <cell r="J101">
            <v>368.8</v>
          </cell>
          <cell r="K101" t="str">
            <v>Заказ Патяки</v>
          </cell>
          <cell r="L101" t="str">
            <v>Заказ Полякова</v>
          </cell>
        </row>
        <row r="102">
          <cell r="A102" t="str">
            <v>Мак.изд. "Кисловодские" "Ракушка" гофр. 400 г  Байсад</v>
          </cell>
          <cell r="E102" t="str">
            <v>шт</v>
          </cell>
          <cell r="G102">
            <v>374</v>
          </cell>
          <cell r="I102">
            <v>13.2</v>
          </cell>
          <cell r="J102">
            <v>360.8</v>
          </cell>
          <cell r="K102" t="str">
            <v>Заказ Патяки</v>
          </cell>
          <cell r="L102" t="str">
            <v>Заказ Полякова</v>
          </cell>
        </row>
        <row r="103">
          <cell r="A103" t="str">
            <v>Мак.изд. "Кисловодские" "Рожки" гофр. 1 кг  Байсад</v>
          </cell>
          <cell r="E103" t="str">
            <v>шт</v>
          </cell>
          <cell r="G103">
            <v>589</v>
          </cell>
          <cell r="I103">
            <v>63</v>
          </cell>
          <cell r="J103">
            <v>526</v>
          </cell>
          <cell r="K103" t="str">
            <v>Заказ Патяки</v>
          </cell>
          <cell r="L103" t="str">
            <v>Заказ Полякова</v>
          </cell>
        </row>
        <row r="104">
          <cell r="A104" t="str">
            <v>Мак.изд. "Кисловодские" "Рожки” гофр. 400 г  Байсад</v>
          </cell>
          <cell r="E104" t="str">
            <v>шт</v>
          </cell>
          <cell r="G104">
            <v>642.79999999999995</v>
          </cell>
          <cell r="I104">
            <v>9.1999999999999993</v>
          </cell>
          <cell r="J104">
            <v>633.6</v>
          </cell>
          <cell r="K104" t="str">
            <v>Заказ Патяки</v>
          </cell>
          <cell r="L104" t="str">
            <v>Заказ Полякова</v>
          </cell>
        </row>
        <row r="105">
          <cell r="A105" t="str">
            <v>Мак.изд. "Кисловодские" "Спагетти" гофр. 400 г  Байсад</v>
          </cell>
          <cell r="E105" t="str">
            <v>шт</v>
          </cell>
          <cell r="G105">
            <v>303.2</v>
          </cell>
          <cell r="H105">
            <v>0.4</v>
          </cell>
          <cell r="I105">
            <v>90.8</v>
          </cell>
          <cell r="J105">
            <v>212.8</v>
          </cell>
          <cell r="K105" t="str">
            <v>Заказ Патяки</v>
          </cell>
          <cell r="L105" t="str">
            <v>Заказ Полякова</v>
          </cell>
        </row>
        <row r="106">
          <cell r="A106" t="str">
            <v>Мак.изд. "Кисловодские" "Спираль" гофр. 1 кг  Байсад</v>
          </cell>
          <cell r="E106" t="str">
            <v>шт</v>
          </cell>
          <cell r="G106">
            <v>647</v>
          </cell>
          <cell r="I106">
            <v>71</v>
          </cell>
          <cell r="J106">
            <v>576</v>
          </cell>
          <cell r="K106" t="str">
            <v>Заказ Патяки</v>
          </cell>
          <cell r="L106" t="str">
            <v>Заказ Полякова</v>
          </cell>
        </row>
        <row r="107">
          <cell r="A107" t="str">
            <v>Мак.изд. "Кисловодские" "Спираль" гофр. 400 г  Байсад</v>
          </cell>
          <cell r="E107" t="str">
            <v>шт</v>
          </cell>
          <cell r="G107">
            <v>384.4</v>
          </cell>
          <cell r="I107">
            <v>11.2</v>
          </cell>
          <cell r="J107">
            <v>373.2</v>
          </cell>
          <cell r="K107" t="str">
            <v>Заказ Патяки</v>
          </cell>
          <cell r="L107" t="str">
            <v>Заказ Полякова</v>
          </cell>
        </row>
        <row r="108">
          <cell r="A108" t="str">
            <v>Мак.изд. "Кисловодские" "Трубочка ребристая" гофр. 400 г  Байсад</v>
          </cell>
          <cell r="E108" t="str">
            <v>шт</v>
          </cell>
          <cell r="G108">
            <v>391.6</v>
          </cell>
          <cell r="H108">
            <v>0.4</v>
          </cell>
          <cell r="I108">
            <v>5.6</v>
          </cell>
          <cell r="J108">
            <v>386.4</v>
          </cell>
          <cell r="K108" t="str">
            <v>Заказ Патяки</v>
          </cell>
          <cell r="L108" t="str">
            <v>Заказ Полякова</v>
          </cell>
        </row>
        <row r="109">
          <cell r="A109" t="str">
            <v>Мак.изд. "Кисловодские" "Улитка" гофр. 400 г  Байсад</v>
          </cell>
          <cell r="E109" t="str">
            <v>шт</v>
          </cell>
          <cell r="G109">
            <v>290</v>
          </cell>
          <cell r="H109">
            <v>0.4</v>
          </cell>
          <cell r="I109">
            <v>7.2</v>
          </cell>
          <cell r="J109">
            <v>283.2</v>
          </cell>
          <cell r="K109" t="str">
            <v>Заказ Патяки</v>
          </cell>
          <cell r="L109" t="str">
            <v>Заказ Полякова</v>
          </cell>
        </row>
        <row r="110">
          <cell r="A110" t="str">
            <v>Мак.изд. "Перо ребристое" пакет Зкг  Байсад</v>
          </cell>
          <cell r="E110" t="str">
            <v>шт</v>
          </cell>
          <cell r="G110">
            <v>324</v>
          </cell>
          <cell r="I110">
            <v>12</v>
          </cell>
          <cell r="J110">
            <v>312</v>
          </cell>
          <cell r="K110" t="str">
            <v>Заказ Патяки</v>
          </cell>
          <cell r="L110" t="str">
            <v>Заказ Полякова</v>
          </cell>
        </row>
        <row r="111">
          <cell r="A111" t="str">
            <v>Мак.изд. "Пружинка длиннная" пакет Зкг  Байсад</v>
          </cell>
          <cell r="E111" t="str">
            <v>шт</v>
          </cell>
          <cell r="G111">
            <v>321</v>
          </cell>
          <cell r="I111">
            <v>30</v>
          </cell>
          <cell r="J111">
            <v>291</v>
          </cell>
          <cell r="K111" t="str">
            <v>Заказ Патяки</v>
          </cell>
          <cell r="L111" t="str">
            <v>Заказ Полякова</v>
          </cell>
        </row>
        <row r="112">
          <cell r="A112" t="str">
            <v>Мак.изд. "Рожки" пакет 3 кг  Байсад</v>
          </cell>
          <cell r="E112" t="str">
            <v>шт</v>
          </cell>
          <cell r="G112">
            <v>333</v>
          </cell>
          <cell r="I112">
            <v>27</v>
          </cell>
          <cell r="J112">
            <v>306</v>
          </cell>
          <cell r="K112" t="str">
            <v>Заказ Патяки</v>
          </cell>
          <cell r="L112" t="str">
            <v>Заказ Полякова</v>
          </cell>
        </row>
        <row r="113">
          <cell r="A113" t="str">
            <v>Мак.изд. "Спираль" пакет 3 кг  Байсад</v>
          </cell>
          <cell r="E113" t="str">
            <v>шт</v>
          </cell>
          <cell r="G113">
            <v>282</v>
          </cell>
          <cell r="I113">
            <v>24</v>
          </cell>
          <cell r="J113">
            <v>258</v>
          </cell>
          <cell r="K113" t="str">
            <v>Заказ Патяки</v>
          </cell>
          <cell r="L113" t="str">
            <v>Заказ Полякова</v>
          </cell>
        </row>
        <row r="114">
          <cell r="A114" t="str">
            <v>Печенье "Азбука-Байсада" 3кг  Байсад</v>
          </cell>
          <cell r="E114" t="str">
            <v>кг</v>
          </cell>
          <cell r="G114">
            <v>177</v>
          </cell>
          <cell r="I114">
            <v>33</v>
          </cell>
          <cell r="J114">
            <v>144</v>
          </cell>
          <cell r="K114" t="str">
            <v>Заказ Патяки</v>
          </cell>
          <cell r="L114" t="str">
            <v>Заказ Полякова</v>
          </cell>
        </row>
        <row r="115">
          <cell r="A115" t="str">
            <v>Печенье "Нежное-Байсад" 3кг  Байсад</v>
          </cell>
          <cell r="E115" t="str">
            <v>кг</v>
          </cell>
          <cell r="G115">
            <v>240</v>
          </cell>
          <cell r="H115">
            <v>3</v>
          </cell>
          <cell r="I115">
            <v>18</v>
          </cell>
          <cell r="J115">
            <v>225</v>
          </cell>
          <cell r="K115" t="str">
            <v>Заказ Патяки</v>
          </cell>
          <cell r="L115" t="str">
            <v>Заказ Полякова</v>
          </cell>
        </row>
        <row r="116">
          <cell r="A116" t="str">
            <v>Печенье "Чайное-Байсад" 3кг  Байсад</v>
          </cell>
          <cell r="E116" t="str">
            <v>кг</v>
          </cell>
          <cell r="G116">
            <v>174</v>
          </cell>
          <cell r="I116">
            <v>18</v>
          </cell>
          <cell r="J116">
            <v>156</v>
          </cell>
          <cell r="K116" t="str">
            <v>Заказ Патяки</v>
          </cell>
          <cell r="L116" t="str">
            <v>Заказ Полякова</v>
          </cell>
        </row>
        <row r="117">
          <cell r="A117" t="str">
            <v>Белокаменка-Фиш ООО</v>
          </cell>
          <cell r="G117">
            <v>1537.66</v>
          </cell>
          <cell r="H117">
            <v>0.59</v>
          </cell>
          <cell r="I117">
            <v>283.89</v>
          </cell>
          <cell r="J117">
            <v>1254.3599999999999</v>
          </cell>
          <cell r="K117" t="str">
            <v>Заказ Патяки</v>
          </cell>
          <cell r="L117" t="str">
            <v>Заказ Полякова</v>
          </cell>
        </row>
        <row r="118">
          <cell r="A118" t="str">
            <v>Зубатка полосатая с/м ПБГ  Белокаменка-Фиш</v>
          </cell>
          <cell r="E118" t="str">
            <v>кг</v>
          </cell>
          <cell r="G118">
            <v>55.4</v>
          </cell>
          <cell r="I118">
            <v>55.4</v>
          </cell>
          <cell r="K118" t="str">
            <v>Заказ Патяки</v>
          </cell>
          <cell r="L118" t="str">
            <v>Заказ Полякова</v>
          </cell>
        </row>
        <row r="119">
          <cell r="A119" t="str">
            <v>Зубатка синяя с/м ПБГ  Белокаменка-Фиш</v>
          </cell>
          <cell r="E119" t="str">
            <v>кг</v>
          </cell>
          <cell r="G119">
            <v>53.2</v>
          </cell>
          <cell r="I119">
            <v>53.2</v>
          </cell>
          <cell r="K119" t="str">
            <v>Заказ Патяки</v>
          </cell>
          <cell r="L119" t="str">
            <v>Заказ Полякова</v>
          </cell>
        </row>
        <row r="120">
          <cell r="A120" t="str">
            <v>Скумбрия с/м б/г 200-300  Белокаменка-Фиш</v>
          </cell>
          <cell r="E120" t="str">
            <v>кг</v>
          </cell>
          <cell r="G120">
            <v>1429.06</v>
          </cell>
          <cell r="H120">
            <v>0.59</v>
          </cell>
          <cell r="I120">
            <v>175.29</v>
          </cell>
          <cell r="J120">
            <v>1254.3599999999999</v>
          </cell>
          <cell r="K120" t="str">
            <v>Заказ Патяки</v>
          </cell>
          <cell r="L120" t="str">
            <v>Заказ Полякова</v>
          </cell>
        </row>
        <row r="121">
          <cell r="A121" t="str">
            <v>ВЕГА ООО</v>
          </cell>
          <cell r="G121">
            <v>847.97</v>
          </cell>
          <cell r="H121">
            <v>0.64</v>
          </cell>
          <cell r="I121">
            <v>186.23</v>
          </cell>
          <cell r="J121">
            <v>662.38</v>
          </cell>
          <cell r="K121" t="str">
            <v>Заказ Патяки</v>
          </cell>
          <cell r="L121" t="str">
            <v>Заказ Полякова</v>
          </cell>
        </row>
        <row r="122">
          <cell r="A122" t="str">
            <v>ВЕГА ООО (ШТ)</v>
          </cell>
          <cell r="G122">
            <v>847.97</v>
          </cell>
          <cell r="H122">
            <v>0.64</v>
          </cell>
          <cell r="I122">
            <v>186.23</v>
          </cell>
          <cell r="J122">
            <v>662.38</v>
          </cell>
          <cell r="K122" t="str">
            <v>Заказ Патяки</v>
          </cell>
          <cell r="L122" t="str">
            <v>Заказ Полякова</v>
          </cell>
        </row>
        <row r="123">
          <cell r="A123" t="str">
            <v>АМС Золушка для кухни Антижир 500мл с триг.1/12  ВЕГА</v>
          </cell>
          <cell r="E123" t="str">
            <v>шт</v>
          </cell>
          <cell r="G123">
            <v>35</v>
          </cell>
          <cell r="I123">
            <v>29</v>
          </cell>
          <cell r="J123">
            <v>6</v>
          </cell>
          <cell r="K123" t="str">
            <v>Заказ Патяки</v>
          </cell>
          <cell r="L123" t="str">
            <v>Заказ Полякова</v>
          </cell>
        </row>
        <row r="124">
          <cell r="A124" t="str">
            <v>АМС МЕДИА Золушка Гель-бальзам Алоэ-Вера 0.5л 1/18  ВЕГА</v>
          </cell>
          <cell r="E124" t="str">
            <v>шт</v>
          </cell>
          <cell r="G124">
            <v>33</v>
          </cell>
          <cell r="I124">
            <v>33</v>
          </cell>
          <cell r="K124" t="str">
            <v>Заказ Патяки</v>
          </cell>
          <cell r="L124" t="str">
            <v>Заказ Полякова</v>
          </cell>
        </row>
        <row r="125">
          <cell r="A125" t="str">
            <v>АМС МЕДИА Золушка Лимон 0,75л. 1/12  ВЕГА</v>
          </cell>
          <cell r="E125" t="str">
            <v>шт</v>
          </cell>
          <cell r="G125">
            <v>150.75</v>
          </cell>
          <cell r="I125">
            <v>26.25</v>
          </cell>
          <cell r="J125">
            <v>124.5</v>
          </cell>
          <cell r="K125" t="str">
            <v>Заказ Патяки</v>
          </cell>
          <cell r="L125" t="str">
            <v>Заказ Полякова</v>
          </cell>
        </row>
        <row r="126">
          <cell r="A126" t="str">
            <v>АМС МЕДИА Золушка Лимон 0.5л 1/18  ВЕГА</v>
          </cell>
          <cell r="E126" t="str">
            <v>шт</v>
          </cell>
          <cell r="G126">
            <v>123.5</v>
          </cell>
          <cell r="I126">
            <v>44</v>
          </cell>
          <cell r="J126">
            <v>79.5</v>
          </cell>
          <cell r="K126" t="str">
            <v>Заказ Патяки</v>
          </cell>
          <cell r="L126" t="str">
            <v>Заказ Полякова</v>
          </cell>
        </row>
        <row r="127">
          <cell r="A127" t="str">
            <v>Санита крем Стеклокерамика для береж.очистки 600г 1/12  ВЕГА</v>
          </cell>
          <cell r="E127" t="str">
            <v>шт</v>
          </cell>
          <cell r="G127">
            <v>33.6</v>
          </cell>
          <cell r="I127">
            <v>1.8</v>
          </cell>
          <cell r="J127">
            <v>31.8</v>
          </cell>
          <cell r="K127" t="str">
            <v>Заказ Патяки</v>
          </cell>
          <cell r="L127" t="str">
            <v>Заказ Полякова</v>
          </cell>
        </row>
        <row r="128">
          <cell r="A128" t="str">
            <v>Санита- гель Антижир для плит 500гр 1/21  ВЕГА</v>
          </cell>
          <cell r="E128" t="str">
            <v>шт</v>
          </cell>
          <cell r="G128">
            <v>20.5</v>
          </cell>
          <cell r="I128">
            <v>10.5</v>
          </cell>
          <cell r="J128">
            <v>10</v>
          </cell>
          <cell r="K128" t="str">
            <v>Заказ Патяки</v>
          </cell>
          <cell r="L128" t="str">
            <v>Заказ Полякова</v>
          </cell>
        </row>
        <row r="129">
          <cell r="A129" t="str">
            <v>Санита- гель Антижир Мультисила для плит 500гр 1/21  ВЕГА</v>
          </cell>
          <cell r="E129" t="str">
            <v>шт</v>
          </cell>
          <cell r="G129">
            <v>9</v>
          </cell>
          <cell r="I129">
            <v>5.5</v>
          </cell>
          <cell r="J129">
            <v>3.5</v>
          </cell>
          <cell r="K129" t="str">
            <v>Заказ Патяки</v>
          </cell>
          <cell r="L129" t="str">
            <v>Заказ Полякова</v>
          </cell>
        </row>
        <row r="130">
          <cell r="A130" t="str">
            <v>Санита-гель Антиржавчина 500гр.1/21  ВЕГА</v>
          </cell>
          <cell r="E130" t="str">
            <v>шт</v>
          </cell>
          <cell r="G130">
            <v>25.5</v>
          </cell>
          <cell r="I130">
            <v>2</v>
          </cell>
          <cell r="J130">
            <v>23.5</v>
          </cell>
          <cell r="K130" t="str">
            <v>Заказ Патяки</v>
          </cell>
          <cell r="L130" t="str">
            <v>Заказ Полякова</v>
          </cell>
        </row>
        <row r="131">
          <cell r="A131" t="str">
            <v>Туалетное мыло DURU 1+1/SOFT SENS Грейпфрут 4*80гр э/пак 1/12  ВЕГА</v>
          </cell>
          <cell r="E131" t="str">
            <v>шт</v>
          </cell>
          <cell r="G131">
            <v>49.28</v>
          </cell>
          <cell r="I131">
            <v>9.2799999999999994</v>
          </cell>
          <cell r="J131">
            <v>40</v>
          </cell>
          <cell r="K131" t="str">
            <v>Заказ Патяки</v>
          </cell>
          <cell r="L131" t="str">
            <v>Заказ Полякова</v>
          </cell>
        </row>
        <row r="132">
          <cell r="A132" t="str">
            <v>Туалетное мыло DURU 1+1/SOFT SENS Грейпфрут 80гр. 1/24  ВЕГА</v>
          </cell>
          <cell r="E132" t="str">
            <v>шт</v>
          </cell>
          <cell r="G132">
            <v>3.76</v>
          </cell>
          <cell r="H132">
            <v>0.24</v>
          </cell>
          <cell r="I132">
            <v>0.8</v>
          </cell>
          <cell r="J132">
            <v>3.2</v>
          </cell>
          <cell r="K132" t="str">
            <v>Заказ Патяки</v>
          </cell>
          <cell r="L132" t="str">
            <v>Заказ Полякова</v>
          </cell>
        </row>
        <row r="133">
          <cell r="A133" t="str">
            <v>Туалетное мыло DURU 1+1/SOFT SENS Зеленый чай 4*80гр. э/пак 1/12  ВЕГА</v>
          </cell>
          <cell r="E133" t="str">
            <v>шт</v>
          </cell>
          <cell r="G133">
            <v>117.44</v>
          </cell>
          <cell r="H133">
            <v>0.32</v>
          </cell>
          <cell r="I133">
            <v>9.2799999999999994</v>
          </cell>
          <cell r="J133">
            <v>108.48</v>
          </cell>
          <cell r="K133" t="str">
            <v>Заказ Патяки</v>
          </cell>
          <cell r="L133" t="str">
            <v>Заказ Полякова</v>
          </cell>
        </row>
        <row r="134">
          <cell r="A134" t="str">
            <v>Туалетное мыло DURU 1+1/SOFT SENS Лайм- Ананас 80гр. 1/24  ВЕГА</v>
          </cell>
          <cell r="E134" t="str">
            <v>шт</v>
          </cell>
          <cell r="G134">
            <v>15.2</v>
          </cell>
          <cell r="H134">
            <v>0.08</v>
          </cell>
          <cell r="I134">
            <v>1.44</v>
          </cell>
          <cell r="J134">
            <v>13.84</v>
          </cell>
          <cell r="K134" t="str">
            <v>Заказ Патяки</v>
          </cell>
          <cell r="L134" t="str">
            <v>Заказ Полякова</v>
          </cell>
        </row>
        <row r="135">
          <cell r="A135" t="str">
            <v>Туалетное мыло DURU 1+1/SOFT SENS Морские минералы 80гр. 1/24  ВЕГА</v>
          </cell>
          <cell r="E135" t="str">
            <v>шт</v>
          </cell>
          <cell r="G135">
            <v>6.72</v>
          </cell>
          <cell r="I135">
            <v>1.92</v>
          </cell>
          <cell r="J135">
            <v>4.8</v>
          </cell>
          <cell r="K135" t="str">
            <v>Заказ Патяки</v>
          </cell>
          <cell r="L135" t="str">
            <v>Заказ Полякова</v>
          </cell>
        </row>
        <row r="136">
          <cell r="A136" t="str">
            <v>Туалетное мыло DURU 1+1/SOFT SENS Персик- Манго 80гр. 1/24  ВЕГА</v>
          </cell>
          <cell r="E136" t="str">
            <v>шт</v>
          </cell>
          <cell r="G136">
            <v>10.8</v>
          </cell>
          <cell r="I136">
            <v>1.76</v>
          </cell>
          <cell r="J136">
            <v>9.0399999999999991</v>
          </cell>
          <cell r="K136" t="str">
            <v>Заказ Патяки</v>
          </cell>
          <cell r="L136" t="str">
            <v>Заказ Полякова</v>
          </cell>
        </row>
        <row r="137">
          <cell r="A137" t="str">
            <v>Туалетное мыло FAX Fruity Яблоко и Авокадо 75гр. 1/72  ВЕГА</v>
          </cell>
          <cell r="E137" t="str">
            <v>шт</v>
          </cell>
          <cell r="G137">
            <v>31.2</v>
          </cell>
          <cell r="I137">
            <v>0.15</v>
          </cell>
          <cell r="J137">
            <v>31.05</v>
          </cell>
          <cell r="K137" t="str">
            <v>Заказ Патяки</v>
          </cell>
          <cell r="L137" t="str">
            <v>Заказ Полякова</v>
          </cell>
        </row>
        <row r="138">
          <cell r="A138" t="str">
            <v>Туалетное мыло FAX Happy Home Крем и Кокосовое молоко 75гр. 1/72  ВЕГА</v>
          </cell>
          <cell r="E138" t="str">
            <v>шт</v>
          </cell>
          <cell r="G138">
            <v>67.349999999999994</v>
          </cell>
          <cell r="I138">
            <v>0.15</v>
          </cell>
          <cell r="J138">
            <v>67.2</v>
          </cell>
          <cell r="K138" t="str">
            <v>Заказ Патяки</v>
          </cell>
          <cell r="L138" t="str">
            <v>Заказ Полякова</v>
          </cell>
        </row>
        <row r="139">
          <cell r="A139" t="str">
            <v>Туалетное мыло FAX Happy Home Лесные ягоды и Гранат 75гр. 1/72  ВЕГА</v>
          </cell>
          <cell r="E139" t="str">
            <v>шт</v>
          </cell>
          <cell r="G139">
            <v>3.8250000000000002</v>
          </cell>
          <cell r="I139">
            <v>0.15</v>
          </cell>
          <cell r="J139">
            <v>3.6749999999999998</v>
          </cell>
          <cell r="K139" t="str">
            <v>Заказ Патяки</v>
          </cell>
          <cell r="L139" t="str">
            <v>Заказ Полякова</v>
          </cell>
        </row>
        <row r="140">
          <cell r="A140" t="str">
            <v>Туалетное мыло FAX Happy Home Персик и Миндальное молочко 75гр. 1/72  ВЕГА</v>
          </cell>
          <cell r="E140" t="str">
            <v>шт</v>
          </cell>
          <cell r="G140">
            <v>67.724999999999994</v>
          </cell>
          <cell r="I140">
            <v>0.15</v>
          </cell>
          <cell r="J140">
            <v>67.575000000000003</v>
          </cell>
          <cell r="K140" t="str">
            <v>Заказ Патяки</v>
          </cell>
          <cell r="L140" t="str">
            <v>Заказ Полякова</v>
          </cell>
        </row>
        <row r="141">
          <cell r="A141" t="str">
            <v>Туалетное мыло FAX Крем и Миндальное молочко 5*70гр. экопак 1/24  ВЕГА</v>
          </cell>
          <cell r="E141" t="str">
            <v>шт</v>
          </cell>
          <cell r="G141">
            <v>15.75</v>
          </cell>
          <cell r="I141">
            <v>5.25</v>
          </cell>
          <cell r="J141">
            <v>10.5</v>
          </cell>
          <cell r="K141" t="str">
            <v>Заказ Патяки</v>
          </cell>
          <cell r="L141" t="str">
            <v>Заказ Полякова</v>
          </cell>
        </row>
        <row r="142">
          <cell r="A142" t="str">
            <v>Туалетное мыло FAX Лесные Ягоды 5*70гр. экопак 1/24  ВЕГА</v>
          </cell>
          <cell r="E142" t="str">
            <v>шт</v>
          </cell>
          <cell r="G142">
            <v>10.220000000000001</v>
          </cell>
          <cell r="I142">
            <v>1.05</v>
          </cell>
          <cell r="J142">
            <v>9.17</v>
          </cell>
          <cell r="K142" t="str">
            <v>Заказ Патяки</v>
          </cell>
          <cell r="L142" t="str">
            <v>Заказ Полякова</v>
          </cell>
        </row>
        <row r="143">
          <cell r="A143" t="str">
            <v>Туалетное мыло FAX Яблоко 5*70гр. экопак 1/24  ВЕГА</v>
          </cell>
          <cell r="E143" t="str">
            <v>шт</v>
          </cell>
          <cell r="G143">
            <v>17.850000000000001</v>
          </cell>
          <cell r="I143">
            <v>2.8</v>
          </cell>
          <cell r="J143">
            <v>15.05</v>
          </cell>
          <cell r="K143" t="str">
            <v>Заказ Патяки</v>
          </cell>
          <cell r="L143" t="str">
            <v>Заказ Полякова</v>
          </cell>
        </row>
        <row r="144">
          <cell r="A144" t="str">
            <v>ГИГИЕНА-ТРЕЙД</v>
          </cell>
          <cell r="G144">
            <v>447.86</v>
          </cell>
          <cell r="H144">
            <v>0.35</v>
          </cell>
          <cell r="I144">
            <v>48.3</v>
          </cell>
          <cell r="J144">
            <v>399.91</v>
          </cell>
          <cell r="K144" t="str">
            <v>Заказ Патяки</v>
          </cell>
          <cell r="L144" t="str">
            <v>Заказ Полякова</v>
          </cell>
        </row>
        <row r="145">
          <cell r="A145" t="str">
            <v>ГИГИЕНА-ТРЕЙД (ШТ)</v>
          </cell>
          <cell r="G145">
            <v>447.86</v>
          </cell>
          <cell r="H145">
            <v>0.35</v>
          </cell>
          <cell r="I145">
            <v>48.3</v>
          </cell>
          <cell r="J145">
            <v>399.91</v>
          </cell>
          <cell r="K145" t="str">
            <v>Заказ Патяки</v>
          </cell>
          <cell r="L145" t="str">
            <v>Заказ Полякова</v>
          </cell>
        </row>
        <row r="146">
          <cell r="A146" t="str">
            <v>Прокладки женские гигиенические ежедневные МИЛАНА Dolce  драй, 20 шт  ГИГИЕНА-ТРЕЙД</v>
          </cell>
          <cell r="E146" t="str">
            <v>шт</v>
          </cell>
          <cell r="G146">
            <v>27.44</v>
          </cell>
          <cell r="I146">
            <v>3.22</v>
          </cell>
          <cell r="J146">
            <v>24.22</v>
          </cell>
          <cell r="K146" t="str">
            <v>Заказ Патяки</v>
          </cell>
          <cell r="L146" t="str">
            <v>Заказ Полякова</v>
          </cell>
        </row>
        <row r="147">
          <cell r="A147" t="str">
            <v>Прокладки женские гигиенические ежедневные МИЛАНА Dolce  софт экономия, 40 шт  ГИГИЕНА-ТРЕЙД</v>
          </cell>
          <cell r="E147" t="str">
            <v>шт</v>
          </cell>
          <cell r="G147">
            <v>22.61</v>
          </cell>
          <cell r="I147">
            <v>5.67</v>
          </cell>
          <cell r="J147">
            <v>16.940000000000001</v>
          </cell>
          <cell r="K147" t="str">
            <v>Заказ Патяки</v>
          </cell>
          <cell r="L147" t="str">
            <v>Заказ Полякова</v>
          </cell>
        </row>
        <row r="148">
          <cell r="A148" t="str">
            <v>Прокладки женские гигиенические ежедневные МИЛАНА Dolce  софт, 20 шт  ГИГИЕНА-ТРЕЙД</v>
          </cell>
          <cell r="E148" t="str">
            <v>шт</v>
          </cell>
          <cell r="G148">
            <v>76.510000000000005</v>
          </cell>
          <cell r="I148">
            <v>3.15</v>
          </cell>
          <cell r="J148">
            <v>73.36</v>
          </cell>
          <cell r="K148" t="str">
            <v>Заказ Патяки</v>
          </cell>
          <cell r="L148" t="str">
            <v>Заказ Полякова</v>
          </cell>
        </row>
        <row r="149">
          <cell r="A149" t="str">
            <v>Прокладки женские гигиенические ежедневные МИЛАНА Dolce soft, organic, 40 шт  ГИГИЕНА-ТРЕЙД</v>
          </cell>
          <cell r="E149" t="str">
            <v>шт</v>
          </cell>
          <cell r="G149">
            <v>25.55</v>
          </cell>
          <cell r="I149">
            <v>1.33</v>
          </cell>
          <cell r="J149">
            <v>24.22</v>
          </cell>
          <cell r="K149" t="str">
            <v>Заказ Патяки</v>
          </cell>
          <cell r="L149" t="str">
            <v>Заказ Полякова</v>
          </cell>
        </row>
        <row r="150">
          <cell r="A150" t="str">
            <v>Прокладки женские гигиенические ежедневные МИЛАНА ультратонкие ultra light, 60 шт  ГИГИЕНА-ТРЕЙД</v>
          </cell>
          <cell r="E150" t="str">
            <v>шт</v>
          </cell>
          <cell r="G150">
            <v>19.11</v>
          </cell>
          <cell r="I150">
            <v>0.98</v>
          </cell>
          <cell r="J150">
            <v>18.13</v>
          </cell>
          <cell r="K150" t="str">
            <v>Заказ Патяки</v>
          </cell>
          <cell r="L150" t="str">
            <v>Заказ Полякова</v>
          </cell>
        </row>
        <row r="151">
          <cell r="A151" t="str">
            <v>Прокладки женские гигиенические МИЛАНА MAXI soft, organic, 10 шт  ГИГИЕНА-ТРЕЙД</v>
          </cell>
          <cell r="E151" t="str">
            <v>шт</v>
          </cell>
          <cell r="G151">
            <v>13.23</v>
          </cell>
          <cell r="I151">
            <v>1.54</v>
          </cell>
          <cell r="J151">
            <v>11.69</v>
          </cell>
          <cell r="K151" t="str">
            <v>Заказ Патяки</v>
          </cell>
          <cell r="L151" t="str">
            <v>Заказ Полякова</v>
          </cell>
        </row>
        <row r="152">
          <cell r="A152" t="str">
            <v>Прокладки женские гигиенические МИЛАНА MAXI драй, 10 шт  ГИГИЕНА-ТРЕЙД</v>
          </cell>
          <cell r="E152" t="str">
            <v>шт</v>
          </cell>
          <cell r="G152">
            <v>7.21</v>
          </cell>
          <cell r="I152">
            <v>2.59</v>
          </cell>
          <cell r="J152">
            <v>4.62</v>
          </cell>
          <cell r="K152" t="str">
            <v>Заказ Патяки</v>
          </cell>
          <cell r="L152" t="str">
            <v>Заказ Полякова</v>
          </cell>
        </row>
        <row r="153">
          <cell r="A153" t="str">
            <v>Прокладки женские гигиенические МИЛАНА MAXI софт, 10 шт  ГИГИЕНА-ТРЕЙД</v>
          </cell>
          <cell r="E153" t="str">
            <v>шт</v>
          </cell>
          <cell r="G153">
            <v>8.0500000000000007</v>
          </cell>
          <cell r="I153">
            <v>3.78</v>
          </cell>
          <cell r="J153">
            <v>4.2699999999999996</v>
          </cell>
          <cell r="K153" t="str">
            <v>Заказ Патяки</v>
          </cell>
          <cell r="L153" t="str">
            <v>Заказ Полякова</v>
          </cell>
        </row>
        <row r="154">
          <cell r="A154" t="str">
            <v>Прокладки женские гигиенические МИЛАНА ULTRA night organic, 10 шт     ГИГИЕНА-ТРЕЙД</v>
          </cell>
          <cell r="E154" t="str">
            <v>шт</v>
          </cell>
          <cell r="G154">
            <v>15.75</v>
          </cell>
          <cell r="I154">
            <v>0.77</v>
          </cell>
          <cell r="J154">
            <v>14.98</v>
          </cell>
          <cell r="K154" t="str">
            <v>Заказ Патяки</v>
          </cell>
          <cell r="L154" t="str">
            <v>Заказ Полякова</v>
          </cell>
        </row>
        <row r="155">
          <cell r="A155" t="str">
            <v>Прокладки женские гигиенические МИЛАНА ULTRA normal organic, 10 шт  ГИГИЕНА-ТРЕЙД</v>
          </cell>
          <cell r="E155" t="str">
            <v>шт</v>
          </cell>
          <cell r="G155">
            <v>8.61</v>
          </cell>
          <cell r="I155">
            <v>1.33</v>
          </cell>
          <cell r="J155">
            <v>7.28</v>
          </cell>
          <cell r="K155" t="str">
            <v>Заказ Патяки</v>
          </cell>
          <cell r="L155" t="str">
            <v>Заказ Полякова</v>
          </cell>
        </row>
        <row r="156">
          <cell r="A156" t="str">
            <v>Прокладки женские гигиенические МИЛАНА ULTRA Драй нормал, 10 шт  ГИГИЕНА-ТРЕЙД</v>
          </cell>
          <cell r="E156" t="str">
            <v>шт</v>
          </cell>
          <cell r="G156">
            <v>28</v>
          </cell>
          <cell r="I156">
            <v>4.13</v>
          </cell>
          <cell r="J156">
            <v>23.87</v>
          </cell>
          <cell r="K156" t="str">
            <v>Заказ Патяки</v>
          </cell>
          <cell r="L156" t="str">
            <v>Заказ Полякова</v>
          </cell>
        </row>
        <row r="157">
          <cell r="A157" t="str">
            <v>Прокладки женские гигиенические МИЛАНА ULTRA Софт макси ночные, 10 шт  ГИГИЕНА-ТРЕЙД</v>
          </cell>
          <cell r="E157" t="str">
            <v>шт</v>
          </cell>
          <cell r="G157">
            <v>6.65</v>
          </cell>
          <cell r="I157">
            <v>2.73</v>
          </cell>
          <cell r="J157">
            <v>3.92</v>
          </cell>
          <cell r="K157" t="str">
            <v>Заказ Патяки</v>
          </cell>
          <cell r="L157" t="str">
            <v>Заказ Полякова</v>
          </cell>
        </row>
        <row r="158">
          <cell r="A158" t="str">
            <v>Прокладки женские гигиенические МИЛАНА ULTRA Софт макси экономия, 20 шт  ГИГИЕНА-ТРЕЙД</v>
          </cell>
          <cell r="E158" t="str">
            <v>шт</v>
          </cell>
          <cell r="G158">
            <v>8.82</v>
          </cell>
          <cell r="I158">
            <v>2.1</v>
          </cell>
          <cell r="J158">
            <v>6.72</v>
          </cell>
          <cell r="K158" t="str">
            <v>Заказ Патяки</v>
          </cell>
          <cell r="L158" t="str">
            <v>Заказ Полякова</v>
          </cell>
        </row>
        <row r="159">
          <cell r="A159" t="str">
            <v>Прокладки женские гигиенические МИЛАНА ULTRA Софт нормал, 10 шт  ГИГИЕНА-ТРЕЙД</v>
          </cell>
          <cell r="E159" t="str">
            <v>шт</v>
          </cell>
          <cell r="G159">
            <v>24.29</v>
          </cell>
          <cell r="I159">
            <v>1.75</v>
          </cell>
          <cell r="J159">
            <v>22.54</v>
          </cell>
          <cell r="K159" t="str">
            <v>Заказ Патяки</v>
          </cell>
          <cell r="L159" t="str">
            <v>Заказ Полякова</v>
          </cell>
        </row>
        <row r="160">
          <cell r="A160" t="str">
            <v>Прокладки женские гигиенические МИЛАНА Классик драй, 10 шт  ГИГИЕНА-ТРЕЙД</v>
          </cell>
          <cell r="E160" t="str">
            <v>шт</v>
          </cell>
          <cell r="G160">
            <v>6.23</v>
          </cell>
          <cell r="H160">
            <v>7.0000000000000007E-2</v>
          </cell>
          <cell r="I160">
            <v>1.05</v>
          </cell>
          <cell r="J160">
            <v>5.25</v>
          </cell>
          <cell r="K160" t="str">
            <v>Заказ Патяки</v>
          </cell>
          <cell r="L160" t="str">
            <v>Заказ Полякова</v>
          </cell>
        </row>
        <row r="161">
          <cell r="A161" t="str">
            <v>Прокладки женские гигиенические МИЛАНА Классик софт 10+2 Акция, 12 шт  ГИГИЕНА-ТРЕЙД</v>
          </cell>
          <cell r="E161" t="str">
            <v>шт</v>
          </cell>
          <cell r="G161">
            <v>41.3</v>
          </cell>
          <cell r="I161">
            <v>1.89</v>
          </cell>
          <cell r="J161">
            <v>39.409999999999997</v>
          </cell>
          <cell r="K161" t="str">
            <v>Заказ Патяки</v>
          </cell>
          <cell r="L161" t="str">
            <v>Заказ Полякова</v>
          </cell>
        </row>
        <row r="162">
          <cell r="A162" t="str">
            <v>Прокладки женские гигиенические МИЛАНА Классик софт без крылышек ночные, 10 шт  ГИГИЕНА-ТРЕЙД</v>
          </cell>
          <cell r="E162" t="str">
            <v>шт</v>
          </cell>
          <cell r="G162">
            <v>30.38</v>
          </cell>
          <cell r="I162">
            <v>0.56000000000000005</v>
          </cell>
          <cell r="J162">
            <v>29.82</v>
          </cell>
          <cell r="K162" t="str">
            <v>Заказ Патяки</v>
          </cell>
          <cell r="L162" t="str">
            <v>Заказ Полякова</v>
          </cell>
        </row>
        <row r="163">
          <cell r="A163" t="str">
            <v>Прокладки женские гигиенические МИЛАНА Классик софт, 10 шт  ГИГИЕНА-ТРЕЙД</v>
          </cell>
          <cell r="E163" t="str">
            <v>шт</v>
          </cell>
          <cell r="G163">
            <v>14.28</v>
          </cell>
          <cell r="H163">
            <v>7.0000000000000007E-2</v>
          </cell>
          <cell r="I163">
            <v>1.26</v>
          </cell>
          <cell r="J163">
            <v>13.09</v>
          </cell>
          <cell r="K163" t="str">
            <v>Заказ Патяки</v>
          </cell>
          <cell r="L163" t="str">
            <v>Заказ Полякова</v>
          </cell>
        </row>
        <row r="164">
          <cell r="A164" t="str">
            <v>Прокладки женские гигиенические МИЛАНА Комфорт, 10 шт  ГИГИЕНА-ТРЕЙД</v>
          </cell>
          <cell r="E164" t="str">
            <v>шт</v>
          </cell>
          <cell r="G164">
            <v>7.07</v>
          </cell>
          <cell r="I164">
            <v>2.2400000000000002</v>
          </cell>
          <cell r="J164">
            <v>4.83</v>
          </cell>
          <cell r="K164" t="str">
            <v>Заказ Патяки</v>
          </cell>
          <cell r="L164" t="str">
            <v>Заказ Полякова</v>
          </cell>
        </row>
        <row r="165">
          <cell r="A165" t="str">
            <v>Прокладки женские гигиенические МИЛАНА Люкс, 10 шт  ГИГИЕНА-ТРЕЙД</v>
          </cell>
          <cell r="E165" t="str">
            <v>шт</v>
          </cell>
          <cell r="G165">
            <v>7</v>
          </cell>
          <cell r="I165">
            <v>0.56000000000000005</v>
          </cell>
          <cell r="J165">
            <v>6.44</v>
          </cell>
          <cell r="K165" t="str">
            <v>Заказ Патяки</v>
          </cell>
          <cell r="L165" t="str">
            <v>Заказ Полякова</v>
          </cell>
        </row>
        <row r="166">
          <cell r="A166" t="str">
            <v>Прокладки женские гигиенические МИЛАНА Элегант алое, 10 шт  ГИГИЕНА-ТРЕЙД</v>
          </cell>
          <cell r="E166" t="str">
            <v>шт</v>
          </cell>
          <cell r="G166">
            <v>4.2</v>
          </cell>
          <cell r="I166">
            <v>1.19</v>
          </cell>
          <cell r="J166">
            <v>3.01</v>
          </cell>
          <cell r="K166" t="str">
            <v>Заказ Патяки</v>
          </cell>
          <cell r="L166" t="str">
            <v>Заказ Полякова</v>
          </cell>
        </row>
        <row r="167">
          <cell r="A167" t="str">
            <v>Прокладки женские гигиенические ультратонкие МИЛАНА Ultra light organic, 10 шт  ГИГИЕНА-ТРЕЙД</v>
          </cell>
          <cell r="E167" t="str">
            <v>шт</v>
          </cell>
          <cell r="G167">
            <v>14.49</v>
          </cell>
          <cell r="H167">
            <v>0.14000000000000001</v>
          </cell>
          <cell r="I167">
            <v>1.4</v>
          </cell>
          <cell r="J167">
            <v>13.23</v>
          </cell>
          <cell r="K167" t="str">
            <v>Заказ Патяки</v>
          </cell>
          <cell r="L167" t="str">
            <v>Заказ Полякова</v>
          </cell>
        </row>
        <row r="168">
          <cell r="A168" t="str">
            <v>Прокладки женские гигиенические ультратонкие МИЛАНА VITA драй, 10 шт  ГИГИЕНА-ТРЕЙД</v>
          </cell>
          <cell r="E168" t="str">
            <v>шт</v>
          </cell>
          <cell r="G168">
            <v>20.65</v>
          </cell>
          <cell r="I168">
            <v>2.17</v>
          </cell>
          <cell r="J168">
            <v>18.48</v>
          </cell>
          <cell r="K168" t="str">
            <v>Заказ Патяки</v>
          </cell>
          <cell r="L168" t="str">
            <v>Заказ Полякова</v>
          </cell>
        </row>
        <row r="169">
          <cell r="A169" t="str">
            <v>Прокладки женские гигиенические ультратонкие МИЛАНА VITA софт, 10 шт  ГИГИЕНА-ТРЕЙД</v>
          </cell>
          <cell r="E169" t="str">
            <v>шт</v>
          </cell>
          <cell r="G169">
            <v>10.43</v>
          </cell>
          <cell r="H169">
            <v>7.0000000000000007E-2</v>
          </cell>
          <cell r="I169">
            <v>0.91</v>
          </cell>
          <cell r="J169">
            <v>9.59</v>
          </cell>
          <cell r="K169" t="str">
            <v>Заказ Патяки</v>
          </cell>
          <cell r="L169" t="str">
            <v>Заказ Полякова</v>
          </cell>
        </row>
        <row r="170">
          <cell r="A170" t="str">
            <v>Гранд-Стар ООО</v>
          </cell>
          <cell r="G170">
            <v>5380.45</v>
          </cell>
          <cell r="H170">
            <v>45.14</v>
          </cell>
          <cell r="I170">
            <v>1797.01</v>
          </cell>
          <cell r="J170">
            <v>3628.58</v>
          </cell>
          <cell r="K170" t="str">
            <v>Заказ Патяки</v>
          </cell>
          <cell r="L170" t="str">
            <v>Заказ Полякова</v>
          </cell>
        </row>
        <row r="171">
          <cell r="A171" t="str">
            <v>Ассорти марин из томатов и огурцов ТМ "Кубаночка" ст/б 1500 гр. (6 шт.) (Код TH ВЭД: 200 Гранд-Стар</v>
          </cell>
          <cell r="E171" t="str">
            <v>шт</v>
          </cell>
          <cell r="G171">
            <v>207</v>
          </cell>
          <cell r="I171">
            <v>118.5</v>
          </cell>
          <cell r="J171">
            <v>88.5</v>
          </cell>
          <cell r="K171" t="str">
            <v>Заказ Патяки</v>
          </cell>
          <cell r="L171" t="str">
            <v>Заказ Полякова</v>
          </cell>
        </row>
        <row r="172">
          <cell r="A172" t="str">
            <v>Ассорти марин из томатов и огурцов ТМ "Кубаночка" ст/б 720 гр. (8 шт.) (Код TH ВЭД: 20019 Гранд-Стар</v>
          </cell>
          <cell r="E172" t="str">
            <v>шт</v>
          </cell>
          <cell r="G172">
            <v>131.76</v>
          </cell>
          <cell r="H172">
            <v>33.840000000000003</v>
          </cell>
          <cell r="I172">
            <v>165.6</v>
          </cell>
          <cell r="K172" t="str">
            <v>Заказ Патяки</v>
          </cell>
          <cell r="L172" t="str">
            <v>Заказ Полякова</v>
          </cell>
        </row>
        <row r="173">
          <cell r="A173" t="str">
            <v>Горошек зеленый консер из мозговых сортов ТМ "Кубаночка" ст/б 460 гр. в/сорт (12 шт.)   Гранд-Стар</v>
          </cell>
          <cell r="E173" t="str">
            <v>шт</v>
          </cell>
          <cell r="G173">
            <v>69</v>
          </cell>
          <cell r="I173">
            <v>69</v>
          </cell>
          <cell r="K173" t="str">
            <v>Заказ Патяки</v>
          </cell>
          <cell r="L173" t="str">
            <v>Заказ Полякова</v>
          </cell>
        </row>
        <row r="174">
          <cell r="A174" t="str">
            <v>Горошек зеленый консерв из мозговых сортов ТМ "Кубаночка" ж/б 400 гр. (12 шт.) (Код TH В: Гранд-Стар</v>
          </cell>
          <cell r="E174" t="str">
            <v>шт</v>
          </cell>
          <cell r="G174">
            <v>436.8</v>
          </cell>
          <cell r="I174">
            <v>52.8</v>
          </cell>
          <cell r="J174">
            <v>384</v>
          </cell>
          <cell r="K174" t="str">
            <v>Заказ Патяки</v>
          </cell>
          <cell r="L174" t="str">
            <v>Заказ Полякова</v>
          </cell>
        </row>
        <row r="175">
          <cell r="A175" t="str">
            <v>Горошек зеленый МОЛОЧНЫЙ консе из мозговых сортов "Кубаночка" ст/б 460 гр. в/сорт (12 шт) Гранд-Стар</v>
          </cell>
          <cell r="E175" t="str">
            <v>шт</v>
          </cell>
          <cell r="G175">
            <v>110.4</v>
          </cell>
          <cell r="H175">
            <v>10.58</v>
          </cell>
          <cell r="I175">
            <v>120.98</v>
          </cell>
          <cell r="K175" t="str">
            <v>Заказ Патяки</v>
          </cell>
          <cell r="L175" t="str">
            <v>Заказ Полякова</v>
          </cell>
        </row>
        <row r="176">
          <cell r="A176" t="str">
            <v>Джем абрикосовый ТМ "Кубаночка" ст/б 300 гр. (12 шт.) (Код TH ВЭД: 2007999708)  Гранд-Стар</v>
          </cell>
          <cell r="E176" t="str">
            <v>шт</v>
          </cell>
          <cell r="G176">
            <v>162.6</v>
          </cell>
          <cell r="I176">
            <v>22.2</v>
          </cell>
          <cell r="J176">
            <v>140.4</v>
          </cell>
          <cell r="K176" t="str">
            <v>Заказ Патяки</v>
          </cell>
          <cell r="L176" t="str">
            <v>Заказ Полякова</v>
          </cell>
        </row>
        <row r="177">
          <cell r="A177" t="str">
            <v>Джем малиновый ТМ "Кубаночка" ст/б 300 гр. (12 шт.) (Код TH ВЭД: 2007993500)  Гранд-Стар</v>
          </cell>
          <cell r="E177" t="str">
            <v>шт</v>
          </cell>
          <cell r="G177">
            <v>167.7</v>
          </cell>
          <cell r="I177">
            <v>23.1</v>
          </cell>
          <cell r="J177">
            <v>144.6</v>
          </cell>
          <cell r="K177" t="str">
            <v>Заказ Патяки</v>
          </cell>
          <cell r="L177" t="str">
            <v>Заказ Полякова</v>
          </cell>
        </row>
        <row r="178">
          <cell r="A178" t="str">
            <v>Икра из кабачков ТМ "Кубаночка" ст/б 500 гр. (12 шт.) (Код TH ВЭД: 2005995000)  Гранд-Стар</v>
          </cell>
          <cell r="E178" t="str">
            <v>шт</v>
          </cell>
          <cell r="G178">
            <v>204</v>
          </cell>
          <cell r="I178">
            <v>108</v>
          </cell>
          <cell r="J178">
            <v>96</v>
          </cell>
          <cell r="K178" t="str">
            <v>Заказ Патяки</v>
          </cell>
          <cell r="L178" t="str">
            <v>Заказ Полякова</v>
          </cell>
        </row>
        <row r="179">
          <cell r="A179" t="str">
            <v>Лечо по-болгарски ТМ "Кубаночка" ст/б 720 гр. (8 шт.) (Код TH ВЭД: 2001909709)  Гранд-Стар</v>
          </cell>
          <cell r="E179" t="str">
            <v>шт</v>
          </cell>
          <cell r="G179">
            <v>740.88</v>
          </cell>
          <cell r="H179">
            <v>0.72</v>
          </cell>
          <cell r="I179">
            <v>86.4</v>
          </cell>
          <cell r="J179">
            <v>655.20000000000005</v>
          </cell>
          <cell r="K179" t="str">
            <v>Заказ Патяки</v>
          </cell>
          <cell r="L179" t="str">
            <v>Заказ Полякова</v>
          </cell>
        </row>
        <row r="180">
          <cell r="A180" t="str">
            <v>Огурцы маринованные ТМ "Кубаночка" ст/б 1500 гр. (6 шт.) (Код TH ВЭД: 2001100000)  Гранд-Стар</v>
          </cell>
          <cell r="E180" t="str">
            <v>шт</v>
          </cell>
          <cell r="G180">
            <v>801</v>
          </cell>
          <cell r="I180">
            <v>99</v>
          </cell>
          <cell r="J180">
            <v>702</v>
          </cell>
          <cell r="K180" t="str">
            <v>Заказ Патяки</v>
          </cell>
          <cell r="L180" t="str">
            <v>Заказ Полякова</v>
          </cell>
        </row>
        <row r="181">
          <cell r="A181" t="str">
            <v>Огурцы маринованные ТМ "Кубаночка" ст/б 720 гр. (8 шт.) (Код TH ВЭД: 2001909709)  Гранд-Стар</v>
          </cell>
          <cell r="E181" t="str">
            <v>шт</v>
          </cell>
          <cell r="G181">
            <v>178.56</v>
          </cell>
          <cell r="I181">
            <v>177.12</v>
          </cell>
          <cell r="J181">
            <v>1.44</v>
          </cell>
          <cell r="K181" t="str">
            <v>Заказ Патяки</v>
          </cell>
          <cell r="L181" t="str">
            <v>Заказ Полякова</v>
          </cell>
        </row>
        <row r="182">
          <cell r="A182" t="str">
            <v>Томатная паста ТМ "Домашние секреты" 280 гр. ст/б (12 шт.) (Код TH ВЭД: 2002903900)  Гранд-Стар</v>
          </cell>
          <cell r="E182" t="str">
            <v>шт</v>
          </cell>
          <cell r="G182">
            <v>529.20000000000005</v>
          </cell>
          <cell r="I182">
            <v>40.6</v>
          </cell>
          <cell r="J182">
            <v>488.6</v>
          </cell>
          <cell r="K182" t="str">
            <v>Заказ Патяки</v>
          </cell>
          <cell r="L182" t="str">
            <v>Заказ Полякова</v>
          </cell>
        </row>
        <row r="183">
          <cell r="A183" t="str">
            <v>Томатная паста ТМ "Домашние секреты" амфора 550 гр. ст/б (12 шт.) (Код TH ВЭД: 20029039  Гранд-Стар</v>
          </cell>
          <cell r="E183" t="str">
            <v>шт</v>
          </cell>
          <cell r="G183">
            <v>469.15</v>
          </cell>
          <cell r="I183">
            <v>469.15</v>
          </cell>
          <cell r="K183" t="str">
            <v>Заказ Патяки</v>
          </cell>
          <cell r="L183" t="str">
            <v>Заказ Полякова</v>
          </cell>
        </row>
        <row r="184">
          <cell r="A184" t="str">
            <v>Томатная паста ТМ "Кубаночка" 780 гр. ж/б (12 шт.) (Код TH ВЭД: 2002903900)  Гранд-Стар</v>
          </cell>
          <cell r="E184" t="str">
            <v>шт</v>
          </cell>
          <cell r="G184">
            <v>227.76</v>
          </cell>
          <cell r="I184">
            <v>10.92</v>
          </cell>
          <cell r="J184">
            <v>216.84</v>
          </cell>
          <cell r="K184" t="str">
            <v>Заказ Патяки</v>
          </cell>
          <cell r="L184" t="str">
            <v>Заказ Полякова</v>
          </cell>
        </row>
        <row r="185">
          <cell r="A185" t="str">
            <v>Томаты в томатном соке ТМ "Кубаночка" ст/б 720 гр. (8 шт.) (Код TH ВЭД: 2001909709)  Гранд-Стар</v>
          </cell>
          <cell r="E185" t="str">
            <v>шт</v>
          </cell>
          <cell r="G185">
            <v>615.6</v>
          </cell>
          <cell r="I185">
            <v>56.88</v>
          </cell>
          <cell r="J185">
            <v>558.72</v>
          </cell>
          <cell r="K185" t="str">
            <v>Заказ Патяки</v>
          </cell>
          <cell r="L185" t="str">
            <v>Заказ Полякова</v>
          </cell>
        </row>
        <row r="186">
          <cell r="A186" t="str">
            <v>Томаты марино со сладким перцем ТМ "Кубаночка" ст/б 1500 гр. (6 шт.) (Код TH ВЭД: 2001909 Гранд-Стар</v>
          </cell>
          <cell r="E186" t="str">
            <v>шт</v>
          </cell>
          <cell r="G186">
            <v>162</v>
          </cell>
          <cell r="I186">
            <v>99</v>
          </cell>
          <cell r="J186">
            <v>63</v>
          </cell>
          <cell r="K186" t="str">
            <v>Заказ Патяки</v>
          </cell>
          <cell r="L186" t="str">
            <v>Заказ Полякова</v>
          </cell>
        </row>
        <row r="187">
          <cell r="A187" t="str">
            <v>Томаты очищенные в томатном соке ТМ "Кубаночка" ст/б 720 гр. (8 шт.) (Код TH ВЭД: 200210  Гранд-Стар</v>
          </cell>
          <cell r="E187" t="str">
            <v>шт</v>
          </cell>
          <cell r="G187">
            <v>167.04</v>
          </cell>
          <cell r="I187">
            <v>77.760000000000005</v>
          </cell>
          <cell r="J187">
            <v>89.28</v>
          </cell>
          <cell r="K187" t="str">
            <v>Заказ Патяки</v>
          </cell>
          <cell r="L187" t="str">
            <v>Заказ Полякова</v>
          </cell>
        </row>
        <row r="188">
          <cell r="A188" t="str">
            <v>ДАКОРТ-КРЫМ ООО</v>
          </cell>
          <cell r="G188">
            <v>2627.4110000000001</v>
          </cell>
          <cell r="H188">
            <v>576.82799999999997</v>
          </cell>
          <cell r="I188">
            <v>2073.931</v>
          </cell>
          <cell r="J188">
            <v>1130.308</v>
          </cell>
          <cell r="K188" t="str">
            <v>Заказ Патяки</v>
          </cell>
          <cell r="L188" t="str">
            <v>Заказ Полякова</v>
          </cell>
        </row>
        <row r="189">
          <cell r="A189" t="str">
            <v>ДАКОРТ-КРЫМ (ШТ)</v>
          </cell>
          <cell r="G189">
            <v>2627.4110000000001</v>
          </cell>
          <cell r="H189">
            <v>576.82799999999997</v>
          </cell>
          <cell r="I189">
            <v>2073.931</v>
          </cell>
          <cell r="J189">
            <v>1130.308</v>
          </cell>
          <cell r="K189" t="str">
            <v>Заказ Патяки</v>
          </cell>
          <cell r="L189" t="str">
            <v>Заказ Полякова</v>
          </cell>
        </row>
        <row r="190">
          <cell r="A190" t="str">
            <v>105г*18 Мини круассаны с кремом "ваниль" 7DAYS  Дакорт</v>
          </cell>
          <cell r="E190" t="str">
            <v>шт</v>
          </cell>
          <cell r="G190">
            <v>16.484999999999999</v>
          </cell>
          <cell r="I190">
            <v>16.484999999999999</v>
          </cell>
          <cell r="K190" t="str">
            <v>Заказ Патяки</v>
          </cell>
          <cell r="L190" t="str">
            <v>Заказ Полякова</v>
          </cell>
        </row>
        <row r="191">
          <cell r="A191" t="str">
            <v>300г*10 Рулет бисквитный с кремом "варёная сгущёнка" 7 DAYS  Дакорт</v>
          </cell>
          <cell r="E191" t="str">
            <v>шт</v>
          </cell>
          <cell r="G191">
            <v>78.900000000000006</v>
          </cell>
          <cell r="I191">
            <v>70.8</v>
          </cell>
          <cell r="J191">
            <v>8.1</v>
          </cell>
          <cell r="K191" t="str">
            <v>Заказ Патяки</v>
          </cell>
          <cell r="L191" t="str">
            <v>Заказ Полякова</v>
          </cell>
        </row>
        <row r="192">
          <cell r="A192" t="str">
            <v>300г*10 Рулет бисквитный с кремом "какао" 7DAYS  Дакорт</v>
          </cell>
          <cell r="E192" t="str">
            <v>шт</v>
          </cell>
          <cell r="G192">
            <v>30.9</v>
          </cell>
          <cell r="I192">
            <v>30.9</v>
          </cell>
          <cell r="K192" t="str">
            <v>Заказ Патяки</v>
          </cell>
          <cell r="L192" t="str">
            <v>Заказ Полякова</v>
          </cell>
        </row>
        <row r="193">
          <cell r="A193" t="str">
            <v>300г*10 Рулет бисквитный с начинкой "ягодное ассорти" 7DAYS  Дакорт</v>
          </cell>
          <cell r="E193" t="str">
            <v>шт</v>
          </cell>
          <cell r="G193">
            <v>11.7</v>
          </cell>
          <cell r="I193">
            <v>11.7</v>
          </cell>
          <cell r="K193" t="str">
            <v>Заказ Патяки</v>
          </cell>
          <cell r="L193" t="str">
            <v>Заказ Полякова</v>
          </cell>
        </row>
        <row r="194">
          <cell r="A194" t="str">
            <v>65г*20 Миди круассан с кремом "ваниль" 7DAYS  Дакорт</v>
          </cell>
          <cell r="E194" t="str">
            <v>шт</v>
          </cell>
          <cell r="G194">
            <v>11.05</v>
          </cell>
          <cell r="H194">
            <v>0.65</v>
          </cell>
          <cell r="I194">
            <v>11.7</v>
          </cell>
          <cell r="K194" t="str">
            <v>Заказ Патяки</v>
          </cell>
          <cell r="L194" t="str">
            <v>Заказ Полякова</v>
          </cell>
        </row>
        <row r="195">
          <cell r="A195" t="str">
            <v>65г*20 Миди круассан с кремом "какао" 7DAYS  Дакорт</v>
          </cell>
          <cell r="E195" t="str">
            <v>шт</v>
          </cell>
          <cell r="G195">
            <v>1.2350000000000001</v>
          </cell>
          <cell r="H195">
            <v>0.32500000000000001</v>
          </cell>
          <cell r="I195">
            <v>1.56</v>
          </cell>
          <cell r="K195" t="str">
            <v>Заказ Патяки</v>
          </cell>
          <cell r="L195" t="str">
            <v>Заказ Полякова</v>
          </cell>
        </row>
        <row r="196">
          <cell r="A196" t="str">
            <v>65г*4 Круассан с кремом "ваниль" 3+1 7DAYS  Дакорт</v>
          </cell>
          <cell r="E196" t="str">
            <v>шт</v>
          </cell>
          <cell r="G196">
            <v>2.34</v>
          </cell>
          <cell r="I196">
            <v>2.34</v>
          </cell>
          <cell r="K196" t="str">
            <v>Заказ Патяки</v>
          </cell>
          <cell r="L196" t="str">
            <v>Заказ Полякова</v>
          </cell>
        </row>
        <row r="197">
          <cell r="A197" t="str">
            <v>DIROL 24x30x13.6г Маракуйя жевательная резинка  Дакорт</v>
          </cell>
          <cell r="E197" t="str">
            <v>шт</v>
          </cell>
          <cell r="G197">
            <v>5.46</v>
          </cell>
          <cell r="I197">
            <v>5.46</v>
          </cell>
          <cell r="K197" t="str">
            <v>Заказ Патяки</v>
          </cell>
          <cell r="L197" t="str">
            <v>Заказ Полякова</v>
          </cell>
        </row>
        <row r="198">
          <cell r="A198" t="str">
            <v>DIROL 24x30x13.6г морозная мята жевательная резинка  Дакорт</v>
          </cell>
          <cell r="E198" t="str">
            <v>шт</v>
          </cell>
          <cell r="G198">
            <v>3.36</v>
          </cell>
          <cell r="I198">
            <v>3.36</v>
          </cell>
          <cell r="K198" t="str">
            <v>Заказ Патяки</v>
          </cell>
          <cell r="L198" t="str">
            <v>Заказ Полякова</v>
          </cell>
        </row>
        <row r="199">
          <cell r="A199" t="str">
            <v>HALLS 30x12x24,5г ментол экстра карамель леденцовая  Дакорт</v>
          </cell>
          <cell r="E199" t="str">
            <v>шт</v>
          </cell>
          <cell r="G199">
            <v>6</v>
          </cell>
          <cell r="I199">
            <v>6</v>
          </cell>
          <cell r="K199" t="str">
            <v>Заказ Патяки</v>
          </cell>
          <cell r="L199" t="str">
            <v>Заказ Полякова</v>
          </cell>
        </row>
        <row r="200">
          <cell r="A200" t="str">
            <v>HALLS 30x12x25г со вкусом арбуза карамель леденцовая  Дакорт</v>
          </cell>
          <cell r="E200" t="str">
            <v>шт</v>
          </cell>
          <cell r="G200">
            <v>7</v>
          </cell>
          <cell r="H200">
            <v>1.2</v>
          </cell>
          <cell r="I200">
            <v>8.1999999999999993</v>
          </cell>
          <cell r="K200" t="str">
            <v>Заказ Патяки</v>
          </cell>
          <cell r="L200" t="str">
            <v>Заказ Полякова</v>
          </cell>
        </row>
        <row r="201">
          <cell r="A201" t="str">
            <v>HALLS 30x12x25г со вкусом колы карамель леденцовая  Дакорт</v>
          </cell>
          <cell r="E201" t="str">
            <v>шт</v>
          </cell>
          <cell r="G201">
            <v>9.9</v>
          </cell>
          <cell r="I201">
            <v>9.9</v>
          </cell>
          <cell r="K201" t="str">
            <v>Заказ Патяки</v>
          </cell>
          <cell r="L201" t="str">
            <v>Заказ Полякова</v>
          </cell>
        </row>
        <row r="202">
          <cell r="A202" t="str">
            <v>MILKA BUBBLES 16x92г с бананово-йогуртовой начинкой шоколад молочный пористый  Дакорт</v>
          </cell>
          <cell r="E202" t="str">
            <v>шт</v>
          </cell>
          <cell r="G202">
            <v>10.58</v>
          </cell>
          <cell r="H202">
            <v>0.55200000000000005</v>
          </cell>
          <cell r="I202">
            <v>11.132</v>
          </cell>
          <cell r="K202" t="str">
            <v>Заказ Патяки</v>
          </cell>
          <cell r="L202" t="str">
            <v>Заказ Полякова</v>
          </cell>
        </row>
        <row r="203">
          <cell r="A203" t="str">
            <v>OREO 12x228 г Печенье с какао и начинкой с вкусом шоколада  Дакорт</v>
          </cell>
          <cell r="E203" t="str">
            <v>шт</v>
          </cell>
          <cell r="G203">
            <v>13.907999999999999</v>
          </cell>
          <cell r="I203">
            <v>13.907999999999999</v>
          </cell>
          <cell r="K203" t="str">
            <v>Заказ Патяки</v>
          </cell>
          <cell r="L203" t="str">
            <v>Заказ Полякова</v>
          </cell>
        </row>
        <row r="204">
          <cell r="A204" t="str">
            <v>OREO 12x228 г печенье с какао и начинкой со вкусом клубники  Дакорт</v>
          </cell>
          <cell r="E204" t="str">
            <v>шт</v>
          </cell>
          <cell r="G204">
            <v>12.996</v>
          </cell>
          <cell r="H204">
            <v>0.68400000000000005</v>
          </cell>
          <cell r="I204">
            <v>13.68</v>
          </cell>
          <cell r="K204" t="str">
            <v>Заказ Патяки</v>
          </cell>
          <cell r="L204" t="str">
            <v>Заказ Полякова</v>
          </cell>
        </row>
        <row r="205">
          <cell r="A205" t="str">
            <v>OREO 12x228г печенье с какао и начинкой с ванильным вкусом  Дакорт</v>
          </cell>
          <cell r="E205" t="str">
            <v>шт</v>
          </cell>
          <cell r="G205">
            <v>20.748000000000001</v>
          </cell>
          <cell r="I205">
            <v>20.748000000000001</v>
          </cell>
          <cell r="K205" t="str">
            <v>Заказ Патяки</v>
          </cell>
          <cell r="L205" t="str">
            <v>Заказ Полякова</v>
          </cell>
        </row>
        <row r="206">
          <cell r="A206" t="str">
            <v>OREO 28x95 г печенье с какао и начинкой с ванильным вкусом  Дакорт</v>
          </cell>
          <cell r="E206" t="str">
            <v>шт</v>
          </cell>
          <cell r="G206">
            <v>15.96</v>
          </cell>
          <cell r="I206">
            <v>15.96</v>
          </cell>
          <cell r="K206" t="str">
            <v>Заказ Патяки</v>
          </cell>
          <cell r="L206" t="str">
            <v>Заказ Полякова</v>
          </cell>
        </row>
        <row r="207">
          <cell r="A207" t="str">
            <v>OREO 28x95 г печенье с какао и начинкой со вкусом клубники  Дакорт</v>
          </cell>
          <cell r="E207" t="str">
            <v>шт</v>
          </cell>
          <cell r="G207">
            <v>20.52</v>
          </cell>
          <cell r="I207">
            <v>20.52</v>
          </cell>
          <cell r="K207" t="str">
            <v>Заказ Патяки</v>
          </cell>
          <cell r="L207" t="str">
            <v>Заказ Полякова</v>
          </cell>
        </row>
        <row r="208">
          <cell r="A208" t="str">
            <v>OREO 28x95г Печенье с какао и начинкой с вкусом шоколада Дакорт</v>
          </cell>
          <cell r="E208" t="str">
            <v>шт</v>
          </cell>
          <cell r="G208">
            <v>18.43</v>
          </cell>
          <cell r="H208">
            <v>0.66500000000000004</v>
          </cell>
          <cell r="I208">
            <v>19.094999999999999</v>
          </cell>
          <cell r="K208" t="str">
            <v>Заказ Патяки</v>
          </cell>
          <cell r="L208" t="str">
            <v>Заказ Полякова</v>
          </cell>
        </row>
        <row r="209">
          <cell r="A209" t="str">
            <v>TUC 24x100г со вкусом "Краб" крекер  Дакорт</v>
          </cell>
          <cell r="E209" t="str">
            <v>шт</v>
          </cell>
          <cell r="G209">
            <v>27.7</v>
          </cell>
          <cell r="I209">
            <v>27.7</v>
          </cell>
          <cell r="K209" t="str">
            <v>Заказ Патяки</v>
          </cell>
          <cell r="L209" t="str">
            <v>Заказ Полякова</v>
          </cell>
        </row>
        <row r="210">
          <cell r="A210" t="str">
            <v>АЛЬПЕН ГОЛЬД 22x85г шоколад молочный  Дакорт</v>
          </cell>
          <cell r="E210" t="str">
            <v>шт</v>
          </cell>
          <cell r="G210">
            <v>5.3550000000000004</v>
          </cell>
          <cell r="I210">
            <v>5.3550000000000004</v>
          </cell>
          <cell r="K210" t="str">
            <v>Заказ Патяки</v>
          </cell>
          <cell r="L210" t="str">
            <v>Заказ Полякова</v>
          </cell>
        </row>
        <row r="211">
          <cell r="A211" t="str">
            <v>Барни Медвежонок 24x30г с шоколадной начинкой пирожное бисквитное new НШ  Дакорт</v>
          </cell>
          <cell r="E211" t="str">
            <v>шт</v>
          </cell>
          <cell r="G211">
            <v>18</v>
          </cell>
          <cell r="I211">
            <v>18</v>
          </cell>
          <cell r="K211" t="str">
            <v>Заказ Патяки</v>
          </cell>
          <cell r="L211" t="str">
            <v>Заказ Полякова</v>
          </cell>
        </row>
        <row r="212">
          <cell r="A212" t="str">
            <v>БАРНИ МЕДВЕЖОНОК пирожное бисквитное с молочной начинкой 20x150 г new  Дакорт</v>
          </cell>
          <cell r="E212" t="str">
            <v>шт</v>
          </cell>
          <cell r="G212">
            <v>11.25</v>
          </cell>
          <cell r="I212">
            <v>11.25</v>
          </cell>
          <cell r="K212" t="str">
            <v>Заказ Патяки</v>
          </cell>
          <cell r="L212" t="str">
            <v>Заказ Полякова</v>
          </cell>
        </row>
        <row r="213">
          <cell r="A213" t="str">
            <v>БАРНИ МЕДВЕЖОНОК пирожное бисквитное с молочной начинкой 24x30 г new НШ  Дакорт</v>
          </cell>
          <cell r="E213" t="str">
            <v>шт</v>
          </cell>
          <cell r="G213">
            <v>0.72</v>
          </cell>
          <cell r="I213">
            <v>0.72</v>
          </cell>
          <cell r="K213" t="str">
            <v>Заказ Патяки</v>
          </cell>
          <cell r="L213" t="str">
            <v>Заказ Полякова</v>
          </cell>
        </row>
        <row r="214">
          <cell r="A214" t="str">
            <v>БАРНИ МЕДВЕЖОНОК пирожное бисквитное с шоколадной начинкой 20х(5х30 г) new RU Дакорт</v>
          </cell>
          <cell r="E214" t="str">
            <v>шт</v>
          </cell>
          <cell r="G214">
            <v>13.95</v>
          </cell>
          <cell r="I214">
            <v>13.95</v>
          </cell>
          <cell r="K214" t="str">
            <v>Заказ Патяки</v>
          </cell>
          <cell r="L214" t="str">
            <v>Заказ Полякова</v>
          </cell>
        </row>
        <row r="215">
          <cell r="A215" t="str">
            <v>Вафельный батончик Нутелла Б-реди Т1Х10Х2  Дакорт</v>
          </cell>
          <cell r="E215" t="str">
            <v>шт</v>
          </cell>
          <cell r="G215">
            <v>6.6</v>
          </cell>
          <cell r="I215">
            <v>6.6</v>
          </cell>
          <cell r="K215" t="str">
            <v>Заказ Патяки</v>
          </cell>
          <cell r="L215" t="str">
            <v>Заказ Полякова</v>
          </cell>
        </row>
        <row r="216">
          <cell r="A216" t="str">
            <v>Киндер Буэно в бел.шок. 39 г Т2Х30  Дакорт</v>
          </cell>
          <cell r="E216" t="str">
            <v>шт</v>
          </cell>
          <cell r="G216">
            <v>86.58</v>
          </cell>
          <cell r="I216">
            <v>40.950000000000003</v>
          </cell>
          <cell r="J216">
            <v>45.63</v>
          </cell>
          <cell r="K216" t="str">
            <v>Заказ Патяки</v>
          </cell>
          <cell r="L216" t="str">
            <v>Заказ Полякова</v>
          </cell>
        </row>
        <row r="217">
          <cell r="A217" t="str">
            <v>Киндер Буэно в мол.шок. 43 г.Т2Х30  Дакорт</v>
          </cell>
          <cell r="E217" t="str">
            <v>шт</v>
          </cell>
          <cell r="G217">
            <v>42.57</v>
          </cell>
          <cell r="I217">
            <v>42.57</v>
          </cell>
          <cell r="K217" t="str">
            <v>Заказ Патяки</v>
          </cell>
          <cell r="L217" t="str">
            <v>Заказ Полякова</v>
          </cell>
        </row>
        <row r="218">
          <cell r="A218" t="str">
            <v>Киндер Джой яйцо кондит.изделие 20г. Фанко Дев Р Т1Х24  Дакорт</v>
          </cell>
          <cell r="E218" t="str">
            <v>шт</v>
          </cell>
          <cell r="G218">
            <v>37.92</v>
          </cell>
          <cell r="I218">
            <v>29.28</v>
          </cell>
          <cell r="J218">
            <v>8.64</v>
          </cell>
          <cell r="K218" t="str">
            <v>Заказ Патяки</v>
          </cell>
          <cell r="L218" t="str">
            <v>Заказ Полякова</v>
          </cell>
        </row>
        <row r="219">
          <cell r="A219" t="str">
            <v>Киндер Сюрприз L яйцо из мол.шок. 20г. Натус Т1Х36  Дакорт</v>
          </cell>
          <cell r="E219" t="str">
            <v>шт</v>
          </cell>
          <cell r="G219">
            <v>10.8</v>
          </cell>
          <cell r="I219">
            <v>9.36</v>
          </cell>
          <cell r="J219">
            <v>1.44</v>
          </cell>
          <cell r="K219" t="str">
            <v>Заказ Патяки</v>
          </cell>
          <cell r="L219" t="str">
            <v>Заказ Полякова</v>
          </cell>
        </row>
        <row r="220">
          <cell r="A220" t="str">
            <v>Киндер Сюрприз яйцо из мол.шок. 20г. Аппл.( Имена) Т1х36  Дакорт</v>
          </cell>
          <cell r="E220" t="str">
            <v>шт</v>
          </cell>
          <cell r="G220">
            <v>61.92</v>
          </cell>
          <cell r="I220">
            <v>56.88</v>
          </cell>
          <cell r="J220">
            <v>5.04</v>
          </cell>
          <cell r="K220" t="str">
            <v>Заказ Патяки</v>
          </cell>
          <cell r="L220" t="str">
            <v>Заказ Полякова</v>
          </cell>
        </row>
        <row r="221">
          <cell r="A221" t="str">
            <v>Киндер Сюрприз яйцо из мол.шок. 20г. Мирак.( Маша)Т1х36  Дакорт</v>
          </cell>
          <cell r="E221" t="str">
            <v>шт</v>
          </cell>
          <cell r="G221">
            <v>7.2</v>
          </cell>
          <cell r="I221">
            <v>7.2</v>
          </cell>
          <cell r="K221" t="str">
            <v>Заказ Патяки</v>
          </cell>
          <cell r="L221" t="str">
            <v>Заказ Полякова</v>
          </cell>
        </row>
        <row r="222">
          <cell r="A222" t="str">
            <v>Киндер Шоколад Макси 21 г. Т1Х36Х8  Дакорт</v>
          </cell>
          <cell r="E222" t="str">
            <v>шт</v>
          </cell>
          <cell r="G222">
            <v>66.528000000000006</v>
          </cell>
          <cell r="I222">
            <v>47.628</v>
          </cell>
          <cell r="J222">
            <v>18.899999999999999</v>
          </cell>
          <cell r="K222" t="str">
            <v>Заказ Патяки</v>
          </cell>
          <cell r="L222" t="str">
            <v>Заказ Полякова</v>
          </cell>
        </row>
        <row r="223">
          <cell r="A223" t="str">
            <v>Киндер Шоколад с молочной начинкой 100 г.Т8х10х4  Дакорт</v>
          </cell>
          <cell r="E223" t="str">
            <v>шт</v>
          </cell>
          <cell r="G223">
            <v>66</v>
          </cell>
          <cell r="I223">
            <v>66</v>
          </cell>
          <cell r="K223" t="str">
            <v>Заказ Патяки</v>
          </cell>
          <cell r="L223" t="str">
            <v>Заказ Полякова</v>
          </cell>
        </row>
        <row r="224">
          <cell r="A224" t="str">
            <v>Лейз Краб 140г 19Х ДСП  Дакорт</v>
          </cell>
          <cell r="E224" t="str">
            <v>шт</v>
          </cell>
          <cell r="G224">
            <v>243.88</v>
          </cell>
          <cell r="I224">
            <v>141.68</v>
          </cell>
          <cell r="J224">
            <v>102.2</v>
          </cell>
          <cell r="K224" t="str">
            <v>Заказ Патяки</v>
          </cell>
          <cell r="L224" t="str">
            <v>Заказ Полякова</v>
          </cell>
        </row>
        <row r="225">
          <cell r="A225" t="str">
            <v>Лейз Краб 37г 36Х ДСП  Дакорт</v>
          </cell>
          <cell r="E225" t="str">
            <v>шт</v>
          </cell>
          <cell r="G225">
            <v>30.524999999999999</v>
          </cell>
          <cell r="I225">
            <v>14.689</v>
          </cell>
          <cell r="J225">
            <v>15.836</v>
          </cell>
          <cell r="K225" t="str">
            <v>Заказ Патяки</v>
          </cell>
          <cell r="L225" t="str">
            <v>Заказ Полякова</v>
          </cell>
        </row>
        <row r="226">
          <cell r="A226" t="str">
            <v>Лейз Молод Зеленый Лук 140г 19Х ДСП  Дакорт</v>
          </cell>
          <cell r="E226" t="str">
            <v>шт</v>
          </cell>
          <cell r="G226">
            <v>168.7</v>
          </cell>
          <cell r="H226">
            <v>3.64</v>
          </cell>
          <cell r="I226">
            <v>133</v>
          </cell>
          <cell r="J226">
            <v>39.340000000000003</v>
          </cell>
          <cell r="K226" t="str">
            <v>Заказ Патяки</v>
          </cell>
          <cell r="L226" t="str">
            <v>Заказ Полякова</v>
          </cell>
        </row>
        <row r="227">
          <cell r="A227" t="str">
            <v>Лейз Молод Зеленый Лук 37г 36Х ДСП  Дакорт</v>
          </cell>
          <cell r="E227" t="str">
            <v>шт</v>
          </cell>
          <cell r="G227">
            <v>25.382000000000001</v>
          </cell>
          <cell r="I227">
            <v>15.836</v>
          </cell>
          <cell r="J227">
            <v>9.5459999999999994</v>
          </cell>
          <cell r="K227" t="str">
            <v>Заказ Патяки</v>
          </cell>
          <cell r="L227" t="str">
            <v>Заказ Полякова</v>
          </cell>
        </row>
        <row r="228">
          <cell r="A228" t="str">
            <v>Лейз Молод Зеленый Лук 70г 25Х ДСП  Дакорт</v>
          </cell>
          <cell r="E228" t="str">
            <v>шт</v>
          </cell>
          <cell r="G228">
            <v>10.99</v>
          </cell>
          <cell r="H228">
            <v>1.05</v>
          </cell>
          <cell r="I228">
            <v>12.04</v>
          </cell>
          <cell r="K228" t="str">
            <v>Заказ Патяки</v>
          </cell>
          <cell r="L228" t="str">
            <v>Заказ Полякова</v>
          </cell>
        </row>
        <row r="229">
          <cell r="A229" t="str">
            <v>Лейз Рифленые Лобстер 140г 19Х ДСП  Дакорт</v>
          </cell>
          <cell r="E229" t="str">
            <v>шт</v>
          </cell>
          <cell r="G229">
            <v>233.38</v>
          </cell>
          <cell r="I229">
            <v>123.76</v>
          </cell>
          <cell r="J229">
            <v>109.62</v>
          </cell>
          <cell r="K229" t="str">
            <v>Заказ Патяки</v>
          </cell>
          <cell r="L229" t="str">
            <v>Заказ Полякова</v>
          </cell>
        </row>
        <row r="230">
          <cell r="A230" t="str">
            <v>Лейз Рифленые Лосось Сливоч Соус 140г 19Х ДСП  Дакорт</v>
          </cell>
          <cell r="E230" t="str">
            <v>шт</v>
          </cell>
          <cell r="G230">
            <v>3.92</v>
          </cell>
          <cell r="I230">
            <v>3.92</v>
          </cell>
          <cell r="K230" t="str">
            <v>Заказ Патяки</v>
          </cell>
          <cell r="L230" t="str">
            <v>Заказ Полякова</v>
          </cell>
        </row>
        <row r="231">
          <cell r="A231" t="str">
            <v>Лейз Рифленые Паприка 140г 19Х ДСП  Дакорт</v>
          </cell>
          <cell r="E231" t="str">
            <v>шт</v>
          </cell>
          <cell r="H231">
            <v>266</v>
          </cell>
          <cell r="I231">
            <v>98.28</v>
          </cell>
          <cell r="J231">
            <v>167.72</v>
          </cell>
          <cell r="K231" t="str">
            <v>Заказ Патяки</v>
          </cell>
          <cell r="L231" t="str">
            <v>Заказ Полякова</v>
          </cell>
        </row>
        <row r="232">
          <cell r="A232" t="str">
            <v>Лейз Рифленые Паприка 70г 25Х ДСП  Дакорт</v>
          </cell>
          <cell r="E232" t="str">
            <v>шт</v>
          </cell>
          <cell r="G232">
            <v>98</v>
          </cell>
          <cell r="I232">
            <v>45.15</v>
          </cell>
          <cell r="J232">
            <v>52.85</v>
          </cell>
          <cell r="K232" t="str">
            <v>Заказ Патяки</v>
          </cell>
          <cell r="L232" t="str">
            <v>Заказ Полякова</v>
          </cell>
        </row>
        <row r="233">
          <cell r="A233" t="str">
            <v>Лейз с Солью 70г 25Х ДСП  Дакорт</v>
          </cell>
          <cell r="E233" t="str">
            <v>шт</v>
          </cell>
          <cell r="G233">
            <v>16.8</v>
          </cell>
          <cell r="I233">
            <v>16.8</v>
          </cell>
          <cell r="K233" t="str">
            <v>Заказ Патяки</v>
          </cell>
          <cell r="L233" t="str">
            <v>Заказ Полякова</v>
          </cell>
        </row>
        <row r="234">
          <cell r="A234" t="str">
            <v>Лейз Сметана Зелень 140г 19Х ДСП  Дакорт</v>
          </cell>
          <cell r="E234" t="str">
            <v>шт</v>
          </cell>
          <cell r="G234">
            <v>-0.56000000000000005</v>
          </cell>
          <cell r="H234">
            <v>128.38</v>
          </cell>
          <cell r="I234">
            <v>100.52</v>
          </cell>
          <cell r="J234">
            <v>27.3</v>
          </cell>
          <cell r="K234" t="str">
            <v>Заказ Патяки</v>
          </cell>
          <cell r="L234" t="str">
            <v>Заказ Полякова</v>
          </cell>
        </row>
        <row r="235">
          <cell r="A235" t="str">
            <v>Лейз Сметана Зелень 37г 36Х ДСП  Дакорт</v>
          </cell>
          <cell r="E235" t="str">
            <v>шт</v>
          </cell>
          <cell r="H235">
            <v>40.145000000000003</v>
          </cell>
          <cell r="I235">
            <v>9.9529999999999994</v>
          </cell>
          <cell r="J235">
            <v>30.192</v>
          </cell>
          <cell r="K235" t="str">
            <v>Заказ Патяки</v>
          </cell>
          <cell r="L235" t="str">
            <v>Заказ Полякова</v>
          </cell>
        </row>
        <row r="236">
          <cell r="A236" t="str">
            <v>Лейз Сметана Лук 140г 19Х ДСП  Дакорт</v>
          </cell>
          <cell r="E236" t="str">
            <v>шт</v>
          </cell>
          <cell r="H236">
            <v>127.68</v>
          </cell>
          <cell r="I236">
            <v>79.94</v>
          </cell>
          <cell r="J236">
            <v>47.74</v>
          </cell>
          <cell r="K236" t="str">
            <v>Заказ Патяки</v>
          </cell>
          <cell r="L236" t="str">
            <v>Заказ Полякова</v>
          </cell>
        </row>
        <row r="237">
          <cell r="A237" t="str">
            <v>Лейз Сыр 140г 19Х ДСП  Дакорт</v>
          </cell>
          <cell r="E237" t="str">
            <v>шт</v>
          </cell>
          <cell r="G237">
            <v>244.02</v>
          </cell>
          <cell r="H237">
            <v>2.66</v>
          </cell>
          <cell r="I237">
            <v>140.56</v>
          </cell>
          <cell r="J237">
            <v>106.12</v>
          </cell>
          <cell r="K237" t="str">
            <v>Заказ Патяки</v>
          </cell>
          <cell r="L237" t="str">
            <v>Заказ Полякова</v>
          </cell>
        </row>
        <row r="238">
          <cell r="A238" t="str">
            <v>Марс 50 гр  Дакорт</v>
          </cell>
          <cell r="E238" t="str">
            <v>шт</v>
          </cell>
          <cell r="G238">
            <v>16.2</v>
          </cell>
          <cell r="I238">
            <v>9</v>
          </cell>
          <cell r="J238">
            <v>7.2</v>
          </cell>
          <cell r="K238" t="str">
            <v>Заказ Патяки</v>
          </cell>
          <cell r="L238" t="str">
            <v>Заказ Полякова</v>
          </cell>
        </row>
        <row r="239">
          <cell r="A239" t="str">
            <v>Марс Макс 81 гр  Дакорт</v>
          </cell>
          <cell r="E239" t="str">
            <v>шт</v>
          </cell>
          <cell r="G239">
            <v>38.880000000000003</v>
          </cell>
          <cell r="I239">
            <v>21.384</v>
          </cell>
          <cell r="J239">
            <v>17.495999999999999</v>
          </cell>
          <cell r="K239" t="str">
            <v>Заказ Патяки</v>
          </cell>
          <cell r="L239" t="str">
            <v>Заказ Полякова</v>
          </cell>
        </row>
        <row r="240">
          <cell r="A240" t="str">
            <v>Милка 20x85г шоколад молочный  Дакорт</v>
          </cell>
          <cell r="E240" t="str">
            <v>шт</v>
          </cell>
          <cell r="G240">
            <v>10.71</v>
          </cell>
          <cell r="I240">
            <v>10.71</v>
          </cell>
          <cell r="K240" t="str">
            <v>Заказ Патяки</v>
          </cell>
          <cell r="L240" t="str">
            <v>Заказ Полякова</v>
          </cell>
        </row>
        <row r="241">
          <cell r="A241" t="str">
            <v>Милка 20x85г шоколад молочный с фундуком и изюмом  Дакорт</v>
          </cell>
          <cell r="E241" t="str">
            <v>шт</v>
          </cell>
          <cell r="G241">
            <v>4.08</v>
          </cell>
          <cell r="I241">
            <v>4.08</v>
          </cell>
          <cell r="K241" t="str">
            <v>Заказ Патяки</v>
          </cell>
          <cell r="L241" t="str">
            <v>Заказ Полякова</v>
          </cell>
        </row>
        <row r="242">
          <cell r="A242" t="str">
            <v>Милка 20x90г Шоколад молочный с карамельной начинкой  Дакорт</v>
          </cell>
          <cell r="E242" t="str">
            <v>шт</v>
          </cell>
          <cell r="G242">
            <v>2.97</v>
          </cell>
          <cell r="I242">
            <v>2.97</v>
          </cell>
          <cell r="K242" t="str">
            <v>Заказ Патяки</v>
          </cell>
          <cell r="L242" t="str">
            <v>Заказ Полякова</v>
          </cell>
        </row>
        <row r="243">
          <cell r="A243" t="str">
            <v>Милки Вей 1 +1 52 гр  Дакорт</v>
          </cell>
          <cell r="E243" t="str">
            <v>шт</v>
          </cell>
          <cell r="G243">
            <v>15.912000000000001</v>
          </cell>
          <cell r="I243">
            <v>15.912000000000001</v>
          </cell>
          <cell r="K243" t="str">
            <v>Заказ Патяки</v>
          </cell>
          <cell r="L243" t="str">
            <v>Заказ Полякова</v>
          </cell>
        </row>
        <row r="244">
          <cell r="A244" t="str">
            <v>Милки Вей 26 гр  Дакорт</v>
          </cell>
          <cell r="E244" t="str">
            <v>шт</v>
          </cell>
          <cell r="G244">
            <v>6.5519999999999996</v>
          </cell>
          <cell r="I244">
            <v>6.5519999999999996</v>
          </cell>
          <cell r="K244" t="str">
            <v>Заказ Патяки</v>
          </cell>
          <cell r="L244" t="str">
            <v>Заказ Полякова</v>
          </cell>
        </row>
        <row r="245">
          <cell r="A245" t="str">
            <v>Милки Вей Клубника 26 гр  Дакорт</v>
          </cell>
          <cell r="E245" t="str">
            <v>шт</v>
          </cell>
          <cell r="G245">
            <v>10.295999999999999</v>
          </cell>
          <cell r="I245">
            <v>10.295999999999999</v>
          </cell>
          <cell r="K245" t="str">
            <v>Заказ Патяки</v>
          </cell>
          <cell r="L245" t="str">
            <v>Заказ Полякова</v>
          </cell>
        </row>
        <row r="246">
          <cell r="A246" t="str">
            <v>Нутелла Паста орех. с доб.какао 350г Рус  Дакорт</v>
          </cell>
          <cell r="E246" t="str">
            <v>шт</v>
          </cell>
          <cell r="G246">
            <v>141.4</v>
          </cell>
          <cell r="I246">
            <v>74.2</v>
          </cell>
          <cell r="J246">
            <v>67.2</v>
          </cell>
          <cell r="K246" t="str">
            <v>Заказ Патяки</v>
          </cell>
          <cell r="L246" t="str">
            <v>Заказ Полякова</v>
          </cell>
        </row>
        <row r="247">
          <cell r="A247" t="str">
            <v>Раффаэлло: конфета с минд. 150 г.Т15х6  Дакорт</v>
          </cell>
          <cell r="E247" t="str">
            <v>шт</v>
          </cell>
          <cell r="G247">
            <v>3.3</v>
          </cell>
          <cell r="I247">
            <v>3.3</v>
          </cell>
          <cell r="K247" t="str">
            <v>Заказ Патяки</v>
          </cell>
          <cell r="L247" t="str">
            <v>Заказ Полякова</v>
          </cell>
        </row>
        <row r="248">
          <cell r="A248" t="str">
            <v>Раффаэлло: конфета с минд. орехом 90 г Т9Х12  Дакорт</v>
          </cell>
          <cell r="E248" t="str">
            <v>шт</v>
          </cell>
          <cell r="G248">
            <v>17.55</v>
          </cell>
          <cell r="I248">
            <v>17.73</v>
          </cell>
          <cell r="J248">
            <v>-0.18</v>
          </cell>
          <cell r="K248" t="str">
            <v>Заказ Патяки</v>
          </cell>
          <cell r="L248" t="str">
            <v>Заказ Полякова</v>
          </cell>
        </row>
        <row r="249">
          <cell r="A249" t="str">
            <v>Сникерс 50,5 гр  Дакорт</v>
          </cell>
          <cell r="E249" t="str">
            <v>шт</v>
          </cell>
          <cell r="G249">
            <v>16.8</v>
          </cell>
          <cell r="I249">
            <v>16.8</v>
          </cell>
          <cell r="K249" t="str">
            <v>Заказ Патяки</v>
          </cell>
          <cell r="L249" t="str">
            <v>Заказ Полякова</v>
          </cell>
        </row>
        <row r="250">
          <cell r="A250" t="str">
            <v>Сникерс Белый 81 гр  Дакорт</v>
          </cell>
          <cell r="E250" t="str">
            <v>шт</v>
          </cell>
          <cell r="G250">
            <v>25.92</v>
          </cell>
          <cell r="J250">
            <v>25.92</v>
          </cell>
          <cell r="K250" t="str">
            <v>Заказ Патяки</v>
          </cell>
          <cell r="L250" t="str">
            <v>Заказ Полякова</v>
          </cell>
        </row>
        <row r="251">
          <cell r="A251" t="str">
            <v>Сникерс Криспер 7*24*(3*20г)  Дакорт</v>
          </cell>
          <cell r="E251" t="str">
            <v>шт</v>
          </cell>
          <cell r="G251">
            <v>24.48</v>
          </cell>
          <cell r="I251">
            <v>15.84</v>
          </cell>
          <cell r="J251">
            <v>8.64</v>
          </cell>
          <cell r="K251" t="str">
            <v>Заказ Патяки</v>
          </cell>
          <cell r="L251" t="str">
            <v>Заказ Полякова</v>
          </cell>
        </row>
        <row r="252">
          <cell r="A252" t="str">
            <v>Сникерс Стик 10*32*20г  Дакорт</v>
          </cell>
          <cell r="E252" t="str">
            <v>шт</v>
          </cell>
          <cell r="G252">
            <v>5.12</v>
          </cell>
          <cell r="I252">
            <v>3.2</v>
          </cell>
          <cell r="J252">
            <v>1.92</v>
          </cell>
          <cell r="K252" t="str">
            <v>Заказ Патяки</v>
          </cell>
          <cell r="L252" t="str">
            <v>Заказ Полякова</v>
          </cell>
        </row>
        <row r="253">
          <cell r="A253" t="str">
            <v>Твикс 55 гр  Дакорт</v>
          </cell>
          <cell r="E253" t="str">
            <v>шт</v>
          </cell>
          <cell r="G253">
            <v>38.28</v>
          </cell>
          <cell r="I253">
            <v>9.68</v>
          </cell>
          <cell r="J253">
            <v>28.6</v>
          </cell>
          <cell r="K253" t="str">
            <v>Заказ Патяки</v>
          </cell>
          <cell r="L253" t="str">
            <v>Заказ Полякова</v>
          </cell>
        </row>
        <row r="254">
          <cell r="A254" t="str">
            <v>Твикс Экстра 82 гр  Дакорт</v>
          </cell>
          <cell r="E254" t="str">
            <v>шт</v>
          </cell>
          <cell r="G254">
            <v>41.328000000000003</v>
          </cell>
          <cell r="I254">
            <v>15.744</v>
          </cell>
          <cell r="J254">
            <v>25.584</v>
          </cell>
          <cell r="K254" t="str">
            <v>Заказ Патяки</v>
          </cell>
          <cell r="L254" t="str">
            <v>Заказ Полякова</v>
          </cell>
        </row>
        <row r="255">
          <cell r="A255" t="str">
            <v>Твикс Экстра сол карамель 6*24*82г  Дакорт</v>
          </cell>
          <cell r="E255" t="str">
            <v>шт</v>
          </cell>
          <cell r="G255">
            <v>13.776</v>
          </cell>
          <cell r="I255">
            <v>9.84</v>
          </cell>
          <cell r="J255">
            <v>3.9359999999999999</v>
          </cell>
          <cell r="K255" t="str">
            <v>Заказ Патяки</v>
          </cell>
          <cell r="L255" t="str">
            <v>Заказ Полякова</v>
          </cell>
        </row>
        <row r="256">
          <cell r="A256" t="str">
            <v>Тик так Драже Цитрусовый Микс 16 г Т1Х24Х12 N  Дакорт</v>
          </cell>
          <cell r="E256" t="str">
            <v>шт</v>
          </cell>
          <cell r="G256">
            <v>5.76</v>
          </cell>
          <cell r="H256">
            <v>0.192</v>
          </cell>
          <cell r="I256">
            <v>5.952</v>
          </cell>
          <cell r="K256" t="str">
            <v>Заказ Патяки</v>
          </cell>
          <cell r="L256" t="str">
            <v>Заказ Полякова</v>
          </cell>
        </row>
        <row r="257">
          <cell r="A257" t="str">
            <v>ТМ Dove 90 гр Молочный Фундук  Дакорт</v>
          </cell>
          <cell r="E257" t="str">
            <v>шт</v>
          </cell>
          <cell r="G257">
            <v>9.7200000000000006</v>
          </cell>
          <cell r="H257">
            <v>1.44</v>
          </cell>
          <cell r="I257">
            <v>2.52</v>
          </cell>
          <cell r="J257">
            <v>8.64</v>
          </cell>
          <cell r="K257" t="str">
            <v>Заказ Патяки</v>
          </cell>
          <cell r="L257" t="str">
            <v>Заказ Полякова</v>
          </cell>
        </row>
        <row r="258">
          <cell r="A258" t="str">
            <v>ТМ Dove 90 гр Молочный Цельный Фундук  Дакорт</v>
          </cell>
          <cell r="E258" t="str">
            <v>шт</v>
          </cell>
          <cell r="G258">
            <v>32.94</v>
          </cell>
          <cell r="I258">
            <v>1.44</v>
          </cell>
          <cell r="J258">
            <v>31.5</v>
          </cell>
          <cell r="K258" t="str">
            <v>Заказ Патяки</v>
          </cell>
          <cell r="L258" t="str">
            <v>Заказ Полякова</v>
          </cell>
        </row>
        <row r="259">
          <cell r="A259" t="str">
            <v>ТМ А.Коркунов 90 гр. гор. шок 70%  Дакорт</v>
          </cell>
          <cell r="E259" t="str">
            <v>шт</v>
          </cell>
          <cell r="G259">
            <v>3.87</v>
          </cell>
          <cell r="I259">
            <v>3.87</v>
          </cell>
          <cell r="K259" t="str">
            <v>Заказ Патяки</v>
          </cell>
          <cell r="L259" t="str">
            <v>Заказ Полякова</v>
          </cell>
        </row>
        <row r="260">
          <cell r="A260" t="str">
            <v>ТМ А.Коркунов 90гр. мол.цельн.Фундук *14  Дакорт</v>
          </cell>
          <cell r="E260" t="str">
            <v>шт</v>
          </cell>
          <cell r="G260">
            <v>13.5</v>
          </cell>
          <cell r="H260">
            <v>0.9</v>
          </cell>
          <cell r="I260">
            <v>9.27</v>
          </cell>
          <cell r="J260">
            <v>5.13</v>
          </cell>
          <cell r="K260" t="str">
            <v>Заказ Патяки</v>
          </cell>
          <cell r="L260" t="str">
            <v>Заказ Полякова</v>
          </cell>
        </row>
        <row r="261">
          <cell r="A261" t="str">
            <v>ТМ Эм энд ЭМс Шоколадный 145 гр  Дакорт</v>
          </cell>
          <cell r="E261" t="str">
            <v>шт</v>
          </cell>
          <cell r="G261">
            <v>3.335</v>
          </cell>
          <cell r="I261">
            <v>3.335</v>
          </cell>
          <cell r="K261" t="str">
            <v>Заказ Патяки</v>
          </cell>
          <cell r="L261" t="str">
            <v>Заказ Полякова</v>
          </cell>
        </row>
        <row r="262">
          <cell r="A262" t="str">
            <v>ТМ ЭМ энд ЭМс Шоколадный 80 гр  Дакорт</v>
          </cell>
          <cell r="E262" t="str">
            <v>шт</v>
          </cell>
          <cell r="G262">
            <v>17.68</v>
          </cell>
          <cell r="I262">
            <v>15.92</v>
          </cell>
          <cell r="J262">
            <v>1.76</v>
          </cell>
          <cell r="K262" t="str">
            <v>Заказ Патяки</v>
          </cell>
          <cell r="L262" t="str">
            <v>Заказ Полякова</v>
          </cell>
        </row>
        <row r="263">
          <cell r="A263" t="str">
            <v>Хрустим Багет Корол Краб 60г 24Х ДСП  Дакорт</v>
          </cell>
          <cell r="E263" t="str">
            <v>шт</v>
          </cell>
          <cell r="G263">
            <v>22.14</v>
          </cell>
          <cell r="H263">
            <v>0.06</v>
          </cell>
          <cell r="I263">
            <v>22.2</v>
          </cell>
          <cell r="K263" t="str">
            <v>Заказ Патяки</v>
          </cell>
          <cell r="L263" t="str">
            <v>Заказ Полякова</v>
          </cell>
        </row>
        <row r="264">
          <cell r="A264" t="str">
            <v>Хрустим Ржаные Буженина Горч 60г 24Х ДСП  Дакорт</v>
          </cell>
          <cell r="E264" t="str">
            <v>шт</v>
          </cell>
          <cell r="G264">
            <v>0.18</v>
          </cell>
          <cell r="I264">
            <v>0.18</v>
          </cell>
          <cell r="K264" t="str">
            <v>Заказ Патяки</v>
          </cell>
          <cell r="L264" t="str">
            <v>Заказ Полякова</v>
          </cell>
        </row>
        <row r="265">
          <cell r="A265" t="str">
            <v>Хрустим Ржаные СметЗелень 60г 24Х ДСП  Дакорт</v>
          </cell>
          <cell r="E265" t="str">
            <v>шт</v>
          </cell>
          <cell r="G265">
            <v>3.48</v>
          </cell>
          <cell r="I265">
            <v>3.48</v>
          </cell>
          <cell r="K265" t="str">
            <v>Заказ Патяки</v>
          </cell>
          <cell r="L265" t="str">
            <v>Заказ Полякова</v>
          </cell>
        </row>
        <row r="266">
          <cell r="A266" t="str">
            <v>ЭМ энд ЭМс Арахис 45 гр  Дакорт</v>
          </cell>
          <cell r="E266" t="str">
            <v>шт</v>
          </cell>
          <cell r="G266">
            <v>40.274999999999999</v>
          </cell>
          <cell r="I266">
            <v>36.045000000000002</v>
          </cell>
          <cell r="J266">
            <v>4.2300000000000004</v>
          </cell>
          <cell r="K266" t="str">
            <v>Заказ Патяки</v>
          </cell>
          <cell r="L266" t="str">
            <v>Заказ Полякова</v>
          </cell>
        </row>
        <row r="267">
          <cell r="A267" t="str">
            <v>ЭМ энд ЭМс Криспи 6 цв 6*32*36г РУС  Дакорт</v>
          </cell>
          <cell r="E267" t="str">
            <v>шт</v>
          </cell>
          <cell r="G267">
            <v>33.372</v>
          </cell>
          <cell r="I267">
            <v>29.7</v>
          </cell>
          <cell r="J267">
            <v>3.6720000000000002</v>
          </cell>
          <cell r="K267" t="str">
            <v>Заказ Патяки</v>
          </cell>
          <cell r="L267" t="str">
            <v>Заказ Полякова</v>
          </cell>
        </row>
        <row r="268">
          <cell r="A268" t="str">
            <v>ЭМ энд ЭМс Шоколадный 45 гр  Дакорт</v>
          </cell>
          <cell r="E268" t="str">
            <v>шт</v>
          </cell>
          <cell r="G268">
            <v>38.835000000000001</v>
          </cell>
          <cell r="H268">
            <v>4.4999999999999998E-2</v>
          </cell>
          <cell r="I268">
            <v>29.25</v>
          </cell>
          <cell r="J268">
            <v>9.6300000000000008</v>
          </cell>
          <cell r="K268" t="str">
            <v>Заказ Патяки</v>
          </cell>
          <cell r="L268" t="str">
            <v>Заказ Полякова</v>
          </cell>
        </row>
        <row r="269">
          <cell r="A269" t="str">
            <v>Юбилейное 60x112 г печенье витаминизированное молочное  Дакорт</v>
          </cell>
          <cell r="E269" t="str">
            <v>шт</v>
          </cell>
          <cell r="G269">
            <v>66.304000000000002</v>
          </cell>
          <cell r="H269">
            <v>0.56000000000000005</v>
          </cell>
          <cell r="I269">
            <v>28.335999999999999</v>
          </cell>
          <cell r="J269">
            <v>38.527999999999999</v>
          </cell>
          <cell r="K269" t="str">
            <v>Заказ Патяки</v>
          </cell>
          <cell r="L269" t="str">
            <v>Заказ Полякова</v>
          </cell>
        </row>
        <row r="270">
          <cell r="A270" t="str">
            <v>Юбилейное 60x112г печенье витаминизированное традиционное  Дакорт</v>
          </cell>
          <cell r="E270" t="str">
            <v>шт</v>
          </cell>
          <cell r="G270">
            <v>66.864000000000004</v>
          </cell>
          <cell r="I270">
            <v>22.175999999999998</v>
          </cell>
          <cell r="J270">
            <v>44.688000000000002</v>
          </cell>
          <cell r="K270" t="str">
            <v>Заказ Патяки</v>
          </cell>
          <cell r="L270" t="str">
            <v>Заказ Полякова</v>
          </cell>
        </row>
        <row r="271">
          <cell r="A271" t="str">
            <v>ДАРЫ МОРЯ ООО</v>
          </cell>
          <cell r="G271">
            <v>4549</v>
          </cell>
          <cell r="I271">
            <v>2312</v>
          </cell>
          <cell r="J271">
            <v>2237</v>
          </cell>
          <cell r="K271" t="str">
            <v>Заказ Патяки</v>
          </cell>
          <cell r="L271" t="str">
            <v>Заказ Полякова</v>
          </cell>
        </row>
        <row r="272">
          <cell r="A272" t="str">
            <v>ДАРЫ МОРЯ (КГ)</v>
          </cell>
          <cell r="G272">
            <v>4549</v>
          </cell>
          <cell r="I272">
            <v>2312</v>
          </cell>
          <cell r="J272">
            <v>2237</v>
          </cell>
          <cell r="K272" t="str">
            <v>Заказ Патяки</v>
          </cell>
          <cell r="L272" t="str">
            <v>Заказ Полякова</v>
          </cell>
        </row>
        <row r="273">
          <cell r="A273" t="str">
            <v>Горбуша н/р (18кг) Росрыбфлот Прометей "   ДарМоря</v>
          </cell>
          <cell r="E273" t="str">
            <v>кг</v>
          </cell>
          <cell r="G273">
            <v>54</v>
          </cell>
          <cell r="I273">
            <v>54</v>
          </cell>
          <cell r="K273" t="str">
            <v>Заказ Патяки</v>
          </cell>
          <cell r="L273" t="str">
            <v>Заказ Полякова</v>
          </cell>
        </row>
        <row r="274">
          <cell r="A274" t="str">
            <v>Скумбрия 300-600 н/р с/г атл. (2*15кг) "Капитан Назин" "Мурманский траловый флот"   ДарМоря</v>
          </cell>
          <cell r="E274" t="str">
            <v>кг</v>
          </cell>
          <cell r="G274">
            <v>2760</v>
          </cell>
          <cell r="I274">
            <v>870</v>
          </cell>
          <cell r="J274">
            <v>1890</v>
          </cell>
          <cell r="K274" t="str">
            <v>Заказ Патяки</v>
          </cell>
          <cell r="L274" t="str">
            <v>Заказ Полякова</v>
          </cell>
        </row>
        <row r="275">
          <cell r="A275" t="str">
            <v>Филе пангасиуса с/м б/ш, б/к,розовое 220+ (10,0кг) Вьетнам   ДарМоря</v>
          </cell>
          <cell r="E275" t="str">
            <v>кг</v>
          </cell>
          <cell r="G275">
            <v>630</v>
          </cell>
          <cell r="I275">
            <v>520</v>
          </cell>
          <cell r="J275">
            <v>110</v>
          </cell>
          <cell r="K275" t="str">
            <v>Заказ Патяки</v>
          </cell>
          <cell r="L275" t="str">
            <v>Заказ Полякова</v>
          </cell>
        </row>
        <row r="276">
          <cell r="A276" t="str">
            <v>Форель радужная н/р 0.8-1.2 (-23 кг) Турция  ДарМоря</v>
          </cell>
          <cell r="E276" t="str">
            <v>кг</v>
          </cell>
          <cell r="G276">
            <v>345</v>
          </cell>
          <cell r="I276">
            <v>138</v>
          </cell>
          <cell r="J276">
            <v>207</v>
          </cell>
          <cell r="K276" t="str">
            <v>Заказ Патяки</v>
          </cell>
          <cell r="L276" t="str">
            <v>Заказ Полякова</v>
          </cell>
        </row>
        <row r="277">
          <cell r="A277" t="str">
            <v>Хек тушка 80-200, Аргентина хубси, с/м, (1*10) Аргентина  ДарМоря</v>
          </cell>
          <cell r="E277" t="str">
            <v>кг</v>
          </cell>
          <cell r="G277">
            <v>760</v>
          </cell>
          <cell r="I277">
            <v>730</v>
          </cell>
          <cell r="J277">
            <v>30</v>
          </cell>
          <cell r="K277" t="str">
            <v>Заказ Патяки</v>
          </cell>
          <cell r="L277" t="str">
            <v>Заказ Полякова</v>
          </cell>
        </row>
        <row r="278">
          <cell r="A278" t="str">
            <v>Дельта ООО</v>
          </cell>
          <cell r="G278">
            <v>12945.05</v>
          </cell>
          <cell r="I278">
            <v>274.35000000000002</v>
          </cell>
          <cell r="J278">
            <v>12670.7</v>
          </cell>
          <cell r="K278" t="str">
            <v>Заказ Патяки</v>
          </cell>
          <cell r="L278" t="str">
            <v>Заказ Полякова</v>
          </cell>
        </row>
        <row r="279">
          <cell r="A279" t="str">
            <v>№001 Спагеттини 450г*28 Шебекинские  Дельта</v>
          </cell>
          <cell r="E279" t="str">
            <v>шт</v>
          </cell>
          <cell r="G279">
            <v>401.85</v>
          </cell>
          <cell r="I279">
            <v>19.350000000000001</v>
          </cell>
          <cell r="J279">
            <v>382.5</v>
          </cell>
          <cell r="K279" t="str">
            <v>Заказ Патяки</v>
          </cell>
          <cell r="L279" t="str">
            <v>Заказ Полякова</v>
          </cell>
        </row>
        <row r="280">
          <cell r="A280" t="str">
            <v>№002 Спагетти 450г*28 Шебекинские  Дельта</v>
          </cell>
          <cell r="E280" t="str">
            <v>шт</v>
          </cell>
          <cell r="G280">
            <v>1005.3</v>
          </cell>
          <cell r="I280">
            <v>21.6</v>
          </cell>
          <cell r="J280">
            <v>983.7</v>
          </cell>
          <cell r="K280" t="str">
            <v>Заказ Патяки</v>
          </cell>
          <cell r="L280" t="str">
            <v>Заказ Полякова</v>
          </cell>
        </row>
        <row r="281">
          <cell r="A281" t="str">
            <v>№004 Спагетти 450г*24 Мальтальяти  Дельта</v>
          </cell>
          <cell r="E281" t="str">
            <v>шт</v>
          </cell>
          <cell r="G281">
            <v>387.45</v>
          </cell>
          <cell r="I281">
            <v>2.25</v>
          </cell>
          <cell r="J281">
            <v>385.2</v>
          </cell>
          <cell r="K281" t="str">
            <v>Заказ Патяки</v>
          </cell>
          <cell r="L281" t="str">
            <v>Заказ Полякова</v>
          </cell>
        </row>
        <row r="282">
          <cell r="A282" t="str">
            <v>№004 Спагетти спагеттони 500г*20 Паста Зара  Дельта</v>
          </cell>
          <cell r="E282" t="str">
            <v>шт</v>
          </cell>
          <cell r="G282">
            <v>358.5</v>
          </cell>
          <cell r="I282">
            <v>4.5</v>
          </cell>
          <cell r="J282">
            <v>354</v>
          </cell>
          <cell r="K282" t="str">
            <v>Заказ Патяки</v>
          </cell>
          <cell r="L282" t="str">
            <v>Заказ Полякова</v>
          </cell>
        </row>
        <row r="283">
          <cell r="A283" t="str">
            <v>№007 Макароны букатини 350 г*36 Шебекинские  Дельта</v>
          </cell>
          <cell r="E283" t="str">
            <v>шт</v>
          </cell>
          <cell r="G283">
            <v>452.55</v>
          </cell>
          <cell r="I283">
            <v>14.35</v>
          </cell>
          <cell r="J283">
            <v>438.2</v>
          </cell>
          <cell r="K283" t="str">
            <v>Заказ Патяки</v>
          </cell>
          <cell r="L283" t="str">
            <v>Заказ Полякова</v>
          </cell>
        </row>
        <row r="284">
          <cell r="A284" t="str">
            <v>№011 Лапша Лингвини 0,45*28 Шебекинские  Дельта</v>
          </cell>
          <cell r="E284" t="str">
            <v>шт</v>
          </cell>
          <cell r="G284">
            <v>1006.65</v>
          </cell>
          <cell r="I284">
            <v>29.7</v>
          </cell>
          <cell r="J284">
            <v>976.95</v>
          </cell>
          <cell r="K284" t="str">
            <v>Заказ Патяки</v>
          </cell>
          <cell r="L284" t="str">
            <v>Заказ Полякова</v>
          </cell>
        </row>
        <row r="285">
          <cell r="A285" t="str">
            <v>№038 Рожки 450г*20 Мальтальяти  Дельта</v>
          </cell>
          <cell r="E285" t="str">
            <v>шт</v>
          </cell>
          <cell r="G285">
            <v>324</v>
          </cell>
          <cell r="I285">
            <v>2.25</v>
          </cell>
          <cell r="J285">
            <v>321.75</v>
          </cell>
          <cell r="K285" t="str">
            <v>Заказ Патяки</v>
          </cell>
          <cell r="L285" t="str">
            <v>Заказ Полякова</v>
          </cell>
        </row>
        <row r="286">
          <cell r="A286" t="str">
            <v>№057 Спираль 500г*20 Паста Зара  Дельта</v>
          </cell>
          <cell r="E286" t="str">
            <v>шт</v>
          </cell>
          <cell r="G286">
            <v>280</v>
          </cell>
          <cell r="I286">
            <v>2.5</v>
          </cell>
          <cell r="J286">
            <v>277.5</v>
          </cell>
          <cell r="K286" t="str">
            <v>Заказ Патяки</v>
          </cell>
          <cell r="L286" t="str">
            <v>Заказ Полякова</v>
          </cell>
        </row>
        <row r="287">
          <cell r="A287" t="str">
            <v>№078 Спираль 450г*20 Мальтальяти  Дельта</v>
          </cell>
          <cell r="E287" t="str">
            <v>шт</v>
          </cell>
          <cell r="G287">
            <v>189</v>
          </cell>
          <cell r="I287">
            <v>0.9</v>
          </cell>
          <cell r="J287">
            <v>188.1</v>
          </cell>
          <cell r="K287" t="str">
            <v>Заказ Патяки</v>
          </cell>
          <cell r="L287" t="str">
            <v>Заказ Полякова</v>
          </cell>
        </row>
        <row r="288">
          <cell r="A288" t="str">
            <v>№080 Вермишель 500г*20 Паста Зара  Дельта</v>
          </cell>
          <cell r="E288" t="str">
            <v>шт</v>
          </cell>
          <cell r="G288">
            <v>280</v>
          </cell>
          <cell r="I288">
            <v>5.5</v>
          </cell>
          <cell r="J288">
            <v>274.5</v>
          </cell>
          <cell r="K288" t="str">
            <v>Заказ Патяки</v>
          </cell>
          <cell r="L288" t="str">
            <v>Заказ Полякова</v>
          </cell>
        </row>
        <row r="289">
          <cell r="A289" t="str">
            <v>№090 Вермишель 450г*20 Мальтальяти  Дельта</v>
          </cell>
          <cell r="E289" t="str">
            <v>шт</v>
          </cell>
          <cell r="G289">
            <v>324</v>
          </cell>
          <cell r="I289">
            <v>2.7</v>
          </cell>
          <cell r="J289">
            <v>321.3</v>
          </cell>
          <cell r="K289" t="str">
            <v>Заказ Патяки</v>
          </cell>
          <cell r="L289" t="str">
            <v>Заказ Полякова</v>
          </cell>
        </row>
        <row r="290">
          <cell r="A290" t="str">
            <v>№111 Вермишель 450г*20 Шебекинские  Дельта</v>
          </cell>
          <cell r="E290" t="str">
            <v>шт</v>
          </cell>
          <cell r="G290">
            <v>970.65</v>
          </cell>
          <cell r="I290">
            <v>9</v>
          </cell>
          <cell r="J290">
            <v>961.65</v>
          </cell>
          <cell r="K290" t="str">
            <v>Заказ Патяки</v>
          </cell>
          <cell r="L290" t="str">
            <v>Заказ Полякова</v>
          </cell>
        </row>
        <row r="291">
          <cell r="A291" t="str">
            <v>№190 Звездочки 450г*20 Шебекинские  Дельта</v>
          </cell>
          <cell r="E291" t="str">
            <v>шт</v>
          </cell>
          <cell r="G291">
            <v>324</v>
          </cell>
          <cell r="I291">
            <v>29.25</v>
          </cell>
          <cell r="J291">
            <v>294.75</v>
          </cell>
          <cell r="K291" t="str">
            <v>Заказ Патяки</v>
          </cell>
          <cell r="L291" t="str">
            <v>Заказ Полякова</v>
          </cell>
        </row>
        <row r="292">
          <cell r="A292" t="str">
            <v>№191 Головоломки(детские) 450г*28 Шебекинские  Дельта</v>
          </cell>
          <cell r="E292" t="str">
            <v>шт</v>
          </cell>
          <cell r="G292">
            <v>263.25</v>
          </cell>
          <cell r="I292">
            <v>31.5</v>
          </cell>
          <cell r="J292">
            <v>231.75</v>
          </cell>
          <cell r="K292" t="str">
            <v>Заказ Патяки</v>
          </cell>
          <cell r="L292" t="str">
            <v>Заказ Полякова</v>
          </cell>
        </row>
        <row r="293">
          <cell r="A293" t="str">
            <v>№202 Рожок полубублик 450г*20 Шебекинские  Дельта</v>
          </cell>
          <cell r="E293" t="str">
            <v>шт</v>
          </cell>
          <cell r="G293">
            <v>756</v>
          </cell>
          <cell r="I293">
            <v>10.8</v>
          </cell>
          <cell r="J293">
            <v>745.2</v>
          </cell>
          <cell r="K293" t="str">
            <v>Заказ Патяки</v>
          </cell>
          <cell r="L293" t="str">
            <v>Заказ Полякова</v>
          </cell>
        </row>
        <row r="294">
          <cell r="A294" t="str">
            <v>№203 Рожок 450г*20 Шебекинские  Дельта</v>
          </cell>
          <cell r="E294" t="str">
            <v>шт</v>
          </cell>
          <cell r="G294">
            <v>756</v>
          </cell>
          <cell r="I294">
            <v>7.65</v>
          </cell>
          <cell r="J294">
            <v>748.35</v>
          </cell>
          <cell r="K294" t="str">
            <v>Заказ Патяки</v>
          </cell>
          <cell r="L294" t="str">
            <v>Заказ Полякова</v>
          </cell>
        </row>
        <row r="295">
          <cell r="A295" t="str">
            <v>№343 Перья рифленые 450г*20 Шебекинские  Дельта</v>
          </cell>
          <cell r="E295" t="str">
            <v>шт</v>
          </cell>
          <cell r="G295">
            <v>1080</v>
          </cell>
          <cell r="I295">
            <v>7.2</v>
          </cell>
          <cell r="J295">
            <v>1072.8</v>
          </cell>
          <cell r="K295" t="str">
            <v>Заказ Патяки</v>
          </cell>
          <cell r="L295" t="str">
            <v>Заказ Полякова</v>
          </cell>
        </row>
        <row r="296">
          <cell r="A296" t="str">
            <v>№366 Спираль 450г*20Шебекинские  Дельта</v>
          </cell>
          <cell r="E296" t="str">
            <v>шт</v>
          </cell>
          <cell r="G296">
            <v>1044</v>
          </cell>
          <cell r="I296">
            <v>13.05</v>
          </cell>
          <cell r="J296">
            <v>1030.95</v>
          </cell>
          <cell r="K296" t="str">
            <v>Заказ Патяки</v>
          </cell>
          <cell r="L296" t="str">
            <v>Заказ Полякова</v>
          </cell>
        </row>
        <row r="297">
          <cell r="A297" t="str">
            <v>№388 Рожок витой 450г*20Шебекинские  Дельта</v>
          </cell>
          <cell r="E297" t="str">
            <v>шт</v>
          </cell>
          <cell r="G297">
            <v>1078.6500000000001</v>
          </cell>
          <cell r="I297">
            <v>4.05</v>
          </cell>
          <cell r="J297">
            <v>1074.5999999999999</v>
          </cell>
          <cell r="K297" t="str">
            <v>Заказ Патяки</v>
          </cell>
          <cell r="L297" t="str">
            <v>Заказ Полякова</v>
          </cell>
        </row>
        <row r="298">
          <cell r="A298" t="str">
            <v>№393 Ракушка 450г*20 Шебекинские  Дельта</v>
          </cell>
          <cell r="E298" t="str">
            <v>шт</v>
          </cell>
          <cell r="G298">
            <v>504</v>
          </cell>
          <cell r="I298">
            <v>11.25</v>
          </cell>
          <cell r="J298">
            <v>492.75</v>
          </cell>
          <cell r="K298" t="str">
            <v>Заказ Патяки</v>
          </cell>
          <cell r="L298" t="str">
            <v>Заказ Полякова</v>
          </cell>
        </row>
        <row r="299">
          <cell r="A299" t="str">
            <v>№395 Улитка Сабо 450г*20 Шебекинские  Дельта</v>
          </cell>
          <cell r="E299" t="str">
            <v>шт</v>
          </cell>
          <cell r="G299">
            <v>441</v>
          </cell>
          <cell r="I299">
            <v>0.9</v>
          </cell>
          <cell r="J299">
            <v>440.1</v>
          </cell>
          <cell r="K299" t="str">
            <v>Заказ Патяки</v>
          </cell>
          <cell r="L299" t="str">
            <v>Заказ Полякова</v>
          </cell>
        </row>
        <row r="300">
          <cell r="A300" t="str">
            <v>№400 Бабочки 350г*36 Шебекинские  Дельта</v>
          </cell>
          <cell r="E300" t="str">
            <v>шт</v>
          </cell>
          <cell r="G300">
            <v>376.95</v>
          </cell>
          <cell r="I300">
            <v>16.45</v>
          </cell>
          <cell r="J300">
            <v>360.5</v>
          </cell>
          <cell r="K300" t="str">
            <v>Заказ Патяки</v>
          </cell>
          <cell r="L300" t="str">
            <v>Заказ Полякова</v>
          </cell>
        </row>
        <row r="301">
          <cell r="A301" t="str">
            <v>№517 Лагман-лапша 350г*28 Шебекинские Дельта</v>
          </cell>
          <cell r="E301" t="str">
            <v>шт</v>
          </cell>
          <cell r="G301">
            <v>341.25</v>
          </cell>
          <cell r="I301">
            <v>27.65</v>
          </cell>
          <cell r="J301">
            <v>313.60000000000002</v>
          </cell>
          <cell r="K301" t="str">
            <v>Заказ Патяки</v>
          </cell>
          <cell r="L301" t="str">
            <v>Заказ Полякова</v>
          </cell>
        </row>
        <row r="302">
          <cell r="A302" t="str">
            <v>Импульс маркет ООО</v>
          </cell>
          <cell r="G302">
            <v>2106.7539999999999</v>
          </cell>
          <cell r="H302">
            <v>1.26</v>
          </cell>
          <cell r="I302">
            <v>196.47399999999999</v>
          </cell>
          <cell r="J302">
            <v>1911.54</v>
          </cell>
          <cell r="K302" t="str">
            <v>Заказ Патяки</v>
          </cell>
          <cell r="L302" t="str">
            <v>Заказ Полякова</v>
          </cell>
        </row>
        <row r="303">
          <cell r="A303" t="str">
            <v>Арахис в хрустящей корочке XpycrNUT (сочное барбекю), 60г 1/22  Импульс</v>
          </cell>
          <cell r="E303" t="str">
            <v>шт</v>
          </cell>
          <cell r="G303">
            <v>49.5</v>
          </cell>
          <cell r="H303">
            <v>0.24</v>
          </cell>
          <cell r="I303">
            <v>19.68</v>
          </cell>
          <cell r="J303">
            <v>30.06</v>
          </cell>
          <cell r="K303" t="str">
            <v>Заказ Патяки</v>
          </cell>
          <cell r="L303" t="str">
            <v>Заказ Полякова</v>
          </cell>
        </row>
        <row r="304">
          <cell r="A304" t="str">
            <v>Арахис в хрустящей корочке XpycTNUT ( MIX), 60г 1/22  Импульс</v>
          </cell>
          <cell r="E304" t="str">
            <v>шт</v>
          </cell>
          <cell r="G304">
            <v>9.9600000000000009</v>
          </cell>
          <cell r="H304">
            <v>0.6</v>
          </cell>
          <cell r="I304">
            <v>10.56</v>
          </cell>
          <cell r="K304" t="str">
            <v>Заказ Патяки</v>
          </cell>
          <cell r="L304" t="str">
            <v>Заказ Полякова</v>
          </cell>
        </row>
        <row r="305">
          <cell r="A305" t="str">
            <v>Арахис в хрустящей корочке XpycTNUT (бекон), 60г 1/22  Импульс</v>
          </cell>
          <cell r="E305" t="str">
            <v>шт</v>
          </cell>
          <cell r="G305">
            <v>69.900000000000006</v>
          </cell>
          <cell r="I305">
            <v>24.48</v>
          </cell>
          <cell r="J305">
            <v>45.42</v>
          </cell>
          <cell r="K305" t="str">
            <v>Заказ Патяки</v>
          </cell>
          <cell r="L305" t="str">
            <v>Заказ Полякова</v>
          </cell>
        </row>
        <row r="306">
          <cell r="A306" t="str">
            <v>Арахис в хрустящей корочке XpycTNUT (васаби), 60г 1/22  Импульс</v>
          </cell>
          <cell r="E306" t="str">
            <v>шт</v>
          </cell>
          <cell r="G306">
            <v>77.040000000000006</v>
          </cell>
          <cell r="I306">
            <v>22.32</v>
          </cell>
          <cell r="J306">
            <v>54.72</v>
          </cell>
          <cell r="K306" t="str">
            <v>Заказ Патяки</v>
          </cell>
          <cell r="L306" t="str">
            <v>Заказ Полякова</v>
          </cell>
        </row>
        <row r="307">
          <cell r="A307" t="str">
            <v>Арахис в хрустящей корочке XpycTNUT (мексиканский соус), 60г 1/22  Импульс</v>
          </cell>
          <cell r="E307" t="str">
            <v>шт</v>
          </cell>
          <cell r="G307">
            <v>16.079999999999998</v>
          </cell>
          <cell r="I307">
            <v>16.02</v>
          </cell>
          <cell r="J307">
            <v>0.06</v>
          </cell>
          <cell r="K307" t="str">
            <v>Заказ Патяки</v>
          </cell>
          <cell r="L307" t="str">
            <v>Заказ Полякова</v>
          </cell>
        </row>
        <row r="308">
          <cell r="A308" t="str">
            <v>Арахис в хрустящей корочке XpycTNUT (сметана лук), 60г 1/22  Импульс</v>
          </cell>
          <cell r="E308" t="str">
            <v>шт</v>
          </cell>
          <cell r="G308">
            <v>32.700000000000003</v>
          </cell>
          <cell r="H308">
            <v>0.06</v>
          </cell>
          <cell r="I308">
            <v>23.64</v>
          </cell>
          <cell r="J308">
            <v>9.1199999999999992</v>
          </cell>
          <cell r="K308" t="str">
            <v>Заказ Патяки</v>
          </cell>
          <cell r="L308" t="str">
            <v>Заказ Полякова</v>
          </cell>
        </row>
        <row r="309">
          <cell r="A309" t="str">
            <v>Арахис в хрустящей корочке XpycTNUT (сыр), 60г 1/22  Импульс</v>
          </cell>
          <cell r="E309" t="str">
            <v>шт</v>
          </cell>
          <cell r="G309">
            <v>9.18</v>
          </cell>
          <cell r="H309">
            <v>0.18</v>
          </cell>
          <cell r="I309">
            <v>9.36</v>
          </cell>
          <cell r="K309" t="str">
            <v>Заказ Патяки</v>
          </cell>
          <cell r="L309" t="str">
            <v>Заказ Полякова</v>
          </cell>
        </row>
        <row r="310">
          <cell r="A310" t="str">
            <v>Жев мармелад (8464) DOCILE GELATINES PARTY (Вечеринка) 80 гр, 1/12  Импульс</v>
          </cell>
          <cell r="E310" t="str">
            <v>шт</v>
          </cell>
          <cell r="G310">
            <v>93.68</v>
          </cell>
          <cell r="I310">
            <v>2.4</v>
          </cell>
          <cell r="J310">
            <v>91.28</v>
          </cell>
          <cell r="K310" t="str">
            <v>Заказ Патяки</v>
          </cell>
          <cell r="L310" t="str">
            <v>Заказ Полякова</v>
          </cell>
        </row>
        <row r="311">
          <cell r="A311" t="str">
            <v>Жев.мармелад (80008) DOCILE MIX FRUIT NATURAL (Смесь фруктов) 70 гр, 1/12  Импульс</v>
          </cell>
          <cell r="E311" t="str">
            <v>шт</v>
          </cell>
          <cell r="G311">
            <v>82.81</v>
          </cell>
          <cell r="I311">
            <v>1.61</v>
          </cell>
          <cell r="J311">
            <v>81.2</v>
          </cell>
          <cell r="K311" t="str">
            <v>Заказ Патяки</v>
          </cell>
          <cell r="L311" t="str">
            <v>Заказ Полякова</v>
          </cell>
        </row>
        <row r="312">
          <cell r="A312" t="str">
            <v>Жев.мармелад (80010) DOCILE GELATINES NATURAL FRUIT BEARS (Фруктовые медвежата) 70 гр, Импульс</v>
          </cell>
          <cell r="E312" t="str">
            <v>шт</v>
          </cell>
          <cell r="G312">
            <v>82.81</v>
          </cell>
          <cell r="I312">
            <v>0.91</v>
          </cell>
          <cell r="J312">
            <v>81.900000000000006</v>
          </cell>
          <cell r="K312" t="str">
            <v>Заказ Патяки</v>
          </cell>
          <cell r="L312" t="str">
            <v>Заказ Полякова</v>
          </cell>
        </row>
        <row r="313">
          <cell r="A313" t="str">
            <v>Жев.мармелад (80051) DOCILE STRAWBERRY COLORED PENCIL UNI BIG (ЕДИНОРОГ великан) 26 гр,  Импульс</v>
          </cell>
          <cell r="E313" t="str">
            <v>шт</v>
          </cell>
          <cell r="G313">
            <v>31.2</v>
          </cell>
          <cell r="J313">
            <v>31.2</v>
          </cell>
          <cell r="K313" t="str">
            <v>Заказ Патяки</v>
          </cell>
          <cell r="L313" t="str">
            <v>Заказ Полякова</v>
          </cell>
        </row>
        <row r="314">
          <cell r="A314" t="str">
            <v>Жев.мармелад (80062) DOCILE DOCIGOMAASSORTED FRUIT HEARTS (Ассорти фруктов сердец) 100 гр.,  Импульс</v>
          </cell>
          <cell r="E314" t="str">
            <v>шт</v>
          </cell>
          <cell r="G314">
            <v>118.3</v>
          </cell>
          <cell r="I314">
            <v>0.7</v>
          </cell>
          <cell r="J314">
            <v>117.6</v>
          </cell>
          <cell r="K314" t="str">
            <v>Заказ Патяки</v>
          </cell>
          <cell r="L314" t="str">
            <v>Заказ Полякова</v>
          </cell>
        </row>
        <row r="315">
          <cell r="A315" t="str">
            <v>Жев.мармелад (8462) DOCILE GELATINES VAMPIRE TEETH (Зубы вампира) 80 гр, 1/12  Импульс</v>
          </cell>
          <cell r="E315" t="str">
            <v>шт</v>
          </cell>
          <cell r="G315">
            <v>94.4</v>
          </cell>
          <cell r="I315">
            <v>5.04</v>
          </cell>
          <cell r="J315">
            <v>89.36</v>
          </cell>
          <cell r="K315" t="str">
            <v>Заказ Патяки</v>
          </cell>
          <cell r="L315" t="str">
            <v>Заказ Полякова</v>
          </cell>
        </row>
        <row r="316">
          <cell r="A316" t="str">
            <v>Жев.мармелад (8466) DOCILE BANANA (БАНАН со вкусом банана) 80 гр, 1/12  Импульс</v>
          </cell>
          <cell r="E316" t="str">
            <v>шт</v>
          </cell>
          <cell r="G316">
            <v>94.64</v>
          </cell>
          <cell r="I316">
            <v>3.36</v>
          </cell>
          <cell r="J316">
            <v>91.28</v>
          </cell>
          <cell r="K316" t="str">
            <v>Заказ Патяки</v>
          </cell>
          <cell r="L316" t="str">
            <v>Заказ Полякова</v>
          </cell>
        </row>
        <row r="317">
          <cell r="A317" t="str">
            <v>Жев.мармелад (8471) DOCILE SOUR WORMS (ЧЕРВЯЧКИ со вкусом ягод и фруктов) 80 гр, 1/12  Импульс</v>
          </cell>
          <cell r="E317" t="str">
            <v>шт</v>
          </cell>
          <cell r="G317">
            <v>189.68</v>
          </cell>
          <cell r="I317">
            <v>2.3199999999999998</v>
          </cell>
          <cell r="J317">
            <v>187.36</v>
          </cell>
          <cell r="K317" t="str">
            <v>Заказ Патяки</v>
          </cell>
          <cell r="L317" t="str">
            <v>Заказ Полякова</v>
          </cell>
        </row>
        <row r="318">
          <cell r="A318" t="str">
            <v>Жев.мармелад (8475) DOCILE GELATINES KISS (ПОЦЕЛУИ со вкусом клубники) 70 гр, 1/12  Импульс</v>
          </cell>
          <cell r="E318" t="str">
            <v>шт</v>
          </cell>
          <cell r="G318">
            <v>82.81</v>
          </cell>
          <cell r="I318">
            <v>0.28000000000000003</v>
          </cell>
          <cell r="J318">
            <v>82.53</v>
          </cell>
          <cell r="K318" t="str">
            <v>Заказ Патяки</v>
          </cell>
          <cell r="L318" t="str">
            <v>Заказ Полякова</v>
          </cell>
        </row>
        <row r="319">
          <cell r="A319" t="str">
            <v>Жев.мармелад (8697) DOCILE SOUR SNEAKERS (Кроссовки со вкусом ягод и фруктов) 80 гр,  Импульс</v>
          </cell>
          <cell r="E319" t="str">
            <v>шт</v>
          </cell>
          <cell r="G319">
            <v>95.6</v>
          </cell>
          <cell r="I319">
            <v>1.36</v>
          </cell>
          <cell r="J319">
            <v>94.24</v>
          </cell>
          <cell r="K319" t="str">
            <v>Заказ Патяки</v>
          </cell>
          <cell r="L319" t="str">
            <v>Заказ Полякова</v>
          </cell>
        </row>
        <row r="320">
          <cell r="A320" t="str">
            <v>Жев.мармелад (8701) DOCILE SOUR WATERMELON SLICES (Кислые ломтики АРБУЗА) 80 гр,  Импульс</v>
          </cell>
          <cell r="E320" t="str">
            <v>шт</v>
          </cell>
          <cell r="G320">
            <v>94.64</v>
          </cell>
          <cell r="I320">
            <v>0.8</v>
          </cell>
          <cell r="J320">
            <v>93.84</v>
          </cell>
          <cell r="K320" t="str">
            <v>Заказ Патяки</v>
          </cell>
          <cell r="L320" t="str">
            <v>Заказ Полякова</v>
          </cell>
        </row>
        <row r="321">
          <cell r="A321" t="str">
            <v>Жев.мармелад (9083) DOCILE DOCIGOMAASSORTED JELLY ROLL (Ассорти жевательны трубочек) 30 гр,  Импульс</v>
          </cell>
          <cell r="E321" t="str">
            <v>шт</v>
          </cell>
          <cell r="G321">
            <v>25.2</v>
          </cell>
          <cell r="I321">
            <v>13.86</v>
          </cell>
          <cell r="J321">
            <v>11.34</v>
          </cell>
          <cell r="K321" t="str">
            <v>Заказ Патяки</v>
          </cell>
          <cell r="L321" t="str">
            <v>Заказ Полякова</v>
          </cell>
        </row>
        <row r="322">
          <cell r="A322" t="str">
            <v>Жев.мармелад (9084) DOCILE DOCIGOMA YOGURT ROLLS (Йогуртовые трубочки) 30 гр., 1/30  Импульс</v>
          </cell>
          <cell r="E322" t="str">
            <v>шт</v>
          </cell>
          <cell r="G322">
            <v>25.2</v>
          </cell>
          <cell r="I322">
            <v>3.96</v>
          </cell>
          <cell r="J322">
            <v>21.24</v>
          </cell>
          <cell r="K322" t="str">
            <v>Заказ Патяки</v>
          </cell>
          <cell r="L322" t="str">
            <v>Заказ Полякова</v>
          </cell>
        </row>
        <row r="323">
          <cell r="A323" t="str">
            <v>Жев.мармелад (9223) DOCILE SOUR TUTTI-FRUTTI PENCIL (КАРАНДАШИ co вкус, тутти-фрутти) 15 гр. Импульс</v>
          </cell>
          <cell r="E323" t="str">
            <v>шт</v>
          </cell>
          <cell r="G323">
            <v>8.64</v>
          </cell>
          <cell r="H323">
            <v>0.18</v>
          </cell>
          <cell r="I323">
            <v>0.36</v>
          </cell>
          <cell r="J323">
            <v>8.4600000000000009</v>
          </cell>
          <cell r="K323" t="str">
            <v>Заказ Патяки</v>
          </cell>
          <cell r="L323" t="str">
            <v>Заказ Полякова</v>
          </cell>
        </row>
        <row r="324">
          <cell r="A324" t="str">
            <v>Жев.мармелад (9224) DOCILE SOUR STRAWBERRY COLORED PENCIL (цв. КАРАНДА co вкус, клуб.) 15 гр. Импуль</v>
          </cell>
          <cell r="E324" t="str">
            <v>шт</v>
          </cell>
          <cell r="G324">
            <v>8.64</v>
          </cell>
          <cell r="J324">
            <v>8.64</v>
          </cell>
          <cell r="K324" t="str">
            <v>Заказ Патяки</v>
          </cell>
          <cell r="L324" t="str">
            <v>Заказ Полякова</v>
          </cell>
        </row>
        <row r="325">
          <cell r="A325" t="str">
            <v>Жев.мармелад (9227) DOCILE SOUR TUTTI-FRUTTI PENCILS (КАРАНДАШИ co вкусом тугти-фрутти)70 гр, Импуль</v>
          </cell>
          <cell r="E325" t="str">
            <v>шт</v>
          </cell>
          <cell r="G325">
            <v>40.46</v>
          </cell>
          <cell r="I325">
            <v>0.21</v>
          </cell>
          <cell r="J325">
            <v>40.25</v>
          </cell>
          <cell r="K325" t="str">
            <v>Заказ Патяки</v>
          </cell>
          <cell r="L325" t="str">
            <v>Заказ Полякова</v>
          </cell>
        </row>
        <row r="326">
          <cell r="A326" t="str">
            <v>Жев.мармелад (9228) DOCILE SOUR STRAWBERRY COLORED PENCIL (цв. КАРАНДАШИ co вкус. клуб.)70 гр. Импул</v>
          </cell>
          <cell r="E326" t="str">
            <v>шт</v>
          </cell>
          <cell r="G326">
            <v>40.74</v>
          </cell>
          <cell r="I326">
            <v>0.84</v>
          </cell>
          <cell r="J326">
            <v>39.9</v>
          </cell>
          <cell r="K326" t="str">
            <v>Заказ Патяки</v>
          </cell>
          <cell r="L326" t="str">
            <v>Заказ Полякова</v>
          </cell>
        </row>
        <row r="327">
          <cell r="A327" t="str">
            <v>Жев.мармелад (9231) DOCILE STRAWBERRY COLORED PENCIL UNI (ЦВЕТНЫЕ КАРАНДАШИ ЕДИНОРОГ) 70 гр, Импульс</v>
          </cell>
          <cell r="E327" t="str">
            <v>шт</v>
          </cell>
          <cell r="G327">
            <v>166.6</v>
          </cell>
          <cell r="I327">
            <v>1.75</v>
          </cell>
          <cell r="J327">
            <v>164.85</v>
          </cell>
          <cell r="K327" t="str">
            <v>Заказ Патяки</v>
          </cell>
          <cell r="L327" t="str">
            <v>Заказ Полякова</v>
          </cell>
        </row>
        <row r="328">
          <cell r="A328" t="str">
            <v>Зефир (8956) MAXMALLOWS Unicorn цветные завитки с начинкой ванильные, 220 гр, 1/12  Импульс</v>
          </cell>
          <cell r="E328" t="str">
            <v>шт</v>
          </cell>
          <cell r="G328">
            <v>262.89999999999998</v>
          </cell>
          <cell r="I328">
            <v>11.22</v>
          </cell>
          <cell r="J328">
            <v>251.68</v>
          </cell>
          <cell r="K328" t="str">
            <v>Заказ Патяки</v>
          </cell>
          <cell r="L328" t="str">
            <v>Заказ Полякова</v>
          </cell>
        </row>
        <row r="329">
          <cell r="A329" t="str">
            <v>Зефир (8957) MAXMALLOWS Unicorn цветные завитки с начинкой ванильные, 50 гр, 1/12  Импульс</v>
          </cell>
          <cell r="E329" t="str">
            <v>шт</v>
          </cell>
          <cell r="G329">
            <v>59.6</v>
          </cell>
          <cell r="I329">
            <v>4.45</v>
          </cell>
          <cell r="J329">
            <v>55.15</v>
          </cell>
          <cell r="K329" t="str">
            <v>Заказ Патяки</v>
          </cell>
          <cell r="L329" t="str">
            <v>Заказ Полякова</v>
          </cell>
        </row>
        <row r="330">
          <cell r="A330" t="str">
            <v>Конфеты (9033) Docile Rolly-Minty Fruit (Мятные фрукты), 29 гр, 1/16  Импульс</v>
          </cell>
          <cell r="E330" t="str">
            <v>шт</v>
          </cell>
          <cell r="G330">
            <v>22.736000000000001</v>
          </cell>
          <cell r="I330">
            <v>6.032</v>
          </cell>
          <cell r="J330">
            <v>16.704000000000001</v>
          </cell>
          <cell r="K330" t="str">
            <v>Заказ Патяки</v>
          </cell>
          <cell r="L330" t="str">
            <v>Заказ Полякова</v>
          </cell>
        </row>
        <row r="331">
          <cell r="A331" t="str">
            <v>Конфеты (9046) Docile Rolly Minty Mint (Мята), 29 гр, 1/16  Импульс</v>
          </cell>
          <cell r="E331" t="str">
            <v>шт</v>
          </cell>
          <cell r="G331">
            <v>45.936</v>
          </cell>
          <cell r="I331">
            <v>2.7839999999999998</v>
          </cell>
          <cell r="J331">
            <v>43.152000000000001</v>
          </cell>
          <cell r="K331" t="str">
            <v>Заказ Патяки</v>
          </cell>
          <cell r="L331" t="str">
            <v>Заказ Полякова</v>
          </cell>
        </row>
        <row r="332">
          <cell r="A332" t="str">
            <v>Конфеты (9047) Docile Rolly Minty Strawberry (Мятная клубника), 29 гр, 1/16  Импульс</v>
          </cell>
          <cell r="E332" t="str">
            <v>шт</v>
          </cell>
          <cell r="G332">
            <v>22.736000000000001</v>
          </cell>
          <cell r="I332">
            <v>3.7120000000000002</v>
          </cell>
          <cell r="J332">
            <v>19.024000000000001</v>
          </cell>
          <cell r="K332" t="str">
            <v>Заказ Патяки</v>
          </cell>
          <cell r="L332" t="str">
            <v>Заказ Полякова</v>
          </cell>
        </row>
        <row r="333">
          <cell r="A333" t="str">
            <v>Конфеты (9049) Docile Rolly Minty Cherry (Мятная вишня), 29 гр, 1/16  Импульс</v>
          </cell>
          <cell r="E333" t="str">
            <v>шт</v>
          </cell>
          <cell r="G333">
            <v>22.736000000000001</v>
          </cell>
          <cell r="I333">
            <v>1.8560000000000001</v>
          </cell>
          <cell r="J333">
            <v>20.88</v>
          </cell>
          <cell r="K333" t="str">
            <v>Заказ Патяки</v>
          </cell>
          <cell r="L333" t="str">
            <v>Заказ Полякова</v>
          </cell>
        </row>
        <row r="334">
          <cell r="A334" t="str">
            <v>Леденцы BARKLEYS Mints - зимняя свежесть, 50 гр, ж/б, 1/6  Импульс</v>
          </cell>
          <cell r="E334" t="str">
            <v>шт</v>
          </cell>
          <cell r="G334">
            <v>29.7</v>
          </cell>
          <cell r="I334">
            <v>0.6</v>
          </cell>
          <cell r="J334">
            <v>29.1</v>
          </cell>
          <cell r="K334" t="str">
            <v>Заказ Патяки</v>
          </cell>
          <cell r="L334" t="str">
            <v>Заказ Полякова</v>
          </cell>
        </row>
        <row r="335">
          <cell r="A335" t="str">
            <v>Крым-Альянс ООО</v>
          </cell>
          <cell r="G335">
            <v>11.9</v>
          </cell>
          <cell r="H335">
            <v>0.2</v>
          </cell>
          <cell r="I335">
            <v>12.1</v>
          </cell>
          <cell r="K335" t="str">
            <v>Заказ Патяки</v>
          </cell>
          <cell r="L335" t="str">
            <v>Заказ Полякова</v>
          </cell>
        </row>
        <row r="336">
          <cell r="A336" t="str">
            <v>Крым-Альянс ООО Чай, кофе (ШТ)</v>
          </cell>
          <cell r="G336">
            <v>11.9</v>
          </cell>
          <cell r="H336">
            <v>0.2</v>
          </cell>
          <cell r="I336">
            <v>12.1</v>
          </cell>
          <cell r="K336" t="str">
            <v>Заказ Патяки</v>
          </cell>
          <cell r="L336" t="str">
            <v>Заказ Полякова</v>
          </cell>
        </row>
        <row r="337">
          <cell r="A337" t="str">
            <v>100692 Чай Май КРИ 200гр.х18  Крым-Альянс</v>
          </cell>
          <cell r="E337" t="str">
            <v>шт</v>
          </cell>
          <cell r="G337">
            <v>1.6</v>
          </cell>
          <cell r="H337">
            <v>0.2</v>
          </cell>
          <cell r="I337">
            <v>1.8</v>
          </cell>
          <cell r="K337" t="str">
            <v>Заказ Патяки</v>
          </cell>
          <cell r="L337" t="str">
            <v>Заказ Полякова</v>
          </cell>
        </row>
        <row r="338">
          <cell r="A338" t="str">
            <v>101617 Чай Ричард Роял Peach &amp; Mint 25пакх12  Крым-Альянс</v>
          </cell>
          <cell r="E338" t="str">
            <v>шт</v>
          </cell>
          <cell r="G338">
            <v>0.1</v>
          </cell>
          <cell r="I338">
            <v>0.1</v>
          </cell>
          <cell r="K338" t="str">
            <v>Заказ Патяки</v>
          </cell>
          <cell r="L338" t="str">
            <v>Заказ Полякова</v>
          </cell>
        </row>
        <row r="339">
          <cell r="A339" t="str">
            <v>102188 Чай Лисма Крепкий 300гр.х18 м/у  Крым-Альянс</v>
          </cell>
          <cell r="E339" t="str">
            <v>шт</v>
          </cell>
          <cell r="G339">
            <v>10.199999999999999</v>
          </cell>
          <cell r="I339">
            <v>10.199999999999999</v>
          </cell>
          <cell r="K339" t="str">
            <v>Заказ Патяки</v>
          </cell>
          <cell r="L339" t="str">
            <v>Заказ Полякова</v>
          </cell>
        </row>
        <row r="340">
          <cell r="A340" t="str">
            <v>ЛИДЕР-КРЫМ</v>
          </cell>
          <cell r="G340">
            <v>2368.6080000000002</v>
          </cell>
          <cell r="H340">
            <v>2.1539999999999999</v>
          </cell>
          <cell r="I340">
            <v>406.25599999999997</v>
          </cell>
          <cell r="J340">
            <v>1964.5060000000001</v>
          </cell>
          <cell r="K340" t="str">
            <v>Заказ Патяки</v>
          </cell>
          <cell r="L340" t="str">
            <v>Заказ Полякова</v>
          </cell>
        </row>
        <row r="341">
          <cell r="A341" t="str">
            <v>Mig жевательная резинка апельсин мята (12,9гр*12шт*36бл) 432шт 858258 ТМ Ван Мелле</v>
          </cell>
          <cell r="E341" t="str">
            <v>шт</v>
          </cell>
          <cell r="G341">
            <v>6.0839999999999996</v>
          </cell>
          <cell r="I341">
            <v>1.8720000000000001</v>
          </cell>
          <cell r="J341">
            <v>4.2119999999999997</v>
          </cell>
          <cell r="K341" t="str">
            <v>Заказ Патяки</v>
          </cell>
          <cell r="L341" t="str">
            <v>Заказ Полякова</v>
          </cell>
        </row>
        <row r="342">
          <cell r="A342" t="str">
            <v>Mig жевательная резинка перечная мята (12,9гр*12шт*36бл) 432шт 858259 ТМ Ван Мелле</v>
          </cell>
          <cell r="E342" t="str">
            <v>шт</v>
          </cell>
          <cell r="G342">
            <v>88.451999999999998</v>
          </cell>
          <cell r="I342">
            <v>1.248</v>
          </cell>
          <cell r="J342">
            <v>87.203999999999994</v>
          </cell>
          <cell r="K342" t="str">
            <v>Заказ Патяки</v>
          </cell>
          <cell r="L342" t="str">
            <v>Заказ Полякова</v>
          </cell>
        </row>
        <row r="343">
          <cell r="A343" t="str">
            <v>Mig жевательная резинка сладкая мята (12,9гр*12шт*36бл) 432шт 858257 ТМ Ван Мелле</v>
          </cell>
          <cell r="E343" t="str">
            <v>шт</v>
          </cell>
          <cell r="G343">
            <v>25.116</v>
          </cell>
          <cell r="I343">
            <v>1.8720000000000001</v>
          </cell>
          <cell r="J343">
            <v>23.244</v>
          </cell>
          <cell r="K343" t="str">
            <v>Заказ Патяки</v>
          </cell>
          <cell r="L343" t="str">
            <v>Заказ Полякова</v>
          </cell>
        </row>
        <row r="344">
          <cell r="A344" t="str">
            <v>Биг Бабол жевательная резинка Банан (21гр*24шт*16бл) 384шт 8252759 ТМ Ван Мелле</v>
          </cell>
          <cell r="E344" t="str">
            <v>шт</v>
          </cell>
          <cell r="G344">
            <v>20.16</v>
          </cell>
          <cell r="I344">
            <v>3.528</v>
          </cell>
          <cell r="J344">
            <v>16.632000000000001</v>
          </cell>
          <cell r="K344" t="str">
            <v>Заказ Патяки</v>
          </cell>
          <cell r="L344" t="str">
            <v>Заказ Полякова</v>
          </cell>
        </row>
        <row r="345">
          <cell r="A345" t="str">
            <v>Биг Бабол жевательная резинка Клубника (21 гр*24шт*16бл) 384шт 8252758 ТМ Ван Мелле</v>
          </cell>
          <cell r="E345" t="str">
            <v>шт</v>
          </cell>
          <cell r="G345">
            <v>30.24</v>
          </cell>
          <cell r="I345">
            <v>6.048</v>
          </cell>
          <cell r="J345">
            <v>24.192</v>
          </cell>
          <cell r="K345" t="str">
            <v>Заказ Патяки</v>
          </cell>
          <cell r="L345" t="str">
            <v>Заказ Полякова</v>
          </cell>
        </row>
        <row r="346">
          <cell r="A346" t="str">
            <v>Зула леденцы без сахара мультивитамин 60г 20шт 8253702 ТМ Ван Мелле</v>
          </cell>
          <cell r="E346" t="str">
            <v>шт</v>
          </cell>
          <cell r="G346">
            <v>48.06</v>
          </cell>
          <cell r="I346">
            <v>15.18</v>
          </cell>
          <cell r="J346">
            <v>32.880000000000003</v>
          </cell>
          <cell r="K346" t="str">
            <v>Заказ Патяки</v>
          </cell>
          <cell r="L346" t="str">
            <v>Заказ Полякова</v>
          </cell>
        </row>
        <row r="347">
          <cell r="A347" t="str">
            <v>Меллер ирис с шоколадом Шоколад (38гр*24шт*8бл) 192шт 8200124 ТМ Ван Мелле</v>
          </cell>
          <cell r="E347" t="str">
            <v>шт</v>
          </cell>
          <cell r="G347">
            <v>51.072000000000003</v>
          </cell>
          <cell r="I347">
            <v>14.592000000000001</v>
          </cell>
          <cell r="J347">
            <v>36.479999999999997</v>
          </cell>
          <cell r="K347" t="str">
            <v>Заказ Патяки</v>
          </cell>
          <cell r="L347" t="str">
            <v>Заказ Полякова</v>
          </cell>
        </row>
        <row r="348">
          <cell r="A348" t="str">
            <v>Меллер ирис солёная карамель (38гр*24шт*8бл) 192шт 8253969 ТМ Ван Мелле</v>
          </cell>
          <cell r="E348" t="str">
            <v>шт</v>
          </cell>
          <cell r="G348">
            <v>34.655999999999999</v>
          </cell>
          <cell r="I348">
            <v>15.504</v>
          </cell>
          <cell r="J348">
            <v>19.152000000000001</v>
          </cell>
          <cell r="K348" t="str">
            <v>Заказ Патяки</v>
          </cell>
          <cell r="L348" t="str">
            <v>Заказ Полякова</v>
          </cell>
        </row>
        <row r="349">
          <cell r="A349" t="str">
            <v>Меллер ирис Тирамису (38гр*24шт*8бл) 192шт 8253838 ТМ Ван Мелле</v>
          </cell>
          <cell r="E349" t="str">
            <v>шт</v>
          </cell>
          <cell r="G349">
            <v>43.776000000000003</v>
          </cell>
          <cell r="I349">
            <v>12.768000000000001</v>
          </cell>
          <cell r="J349">
            <v>31.007999999999999</v>
          </cell>
          <cell r="K349" t="str">
            <v>Заказ Патяки</v>
          </cell>
          <cell r="L349" t="str">
            <v>Заказ Полякова</v>
          </cell>
        </row>
        <row r="350">
          <cell r="A350" t="str">
            <v>Мента пиу карамель без сахара вкус мяты 70г 20шт 8252721 ТМ Ван Мелле</v>
          </cell>
          <cell r="E350" t="str">
            <v>шт</v>
          </cell>
          <cell r="G350">
            <v>25.27</v>
          </cell>
          <cell r="I350">
            <v>4.2</v>
          </cell>
          <cell r="J350">
            <v>21.07</v>
          </cell>
          <cell r="K350" t="str">
            <v>Заказ Патяки</v>
          </cell>
          <cell r="L350" t="str">
            <v>Заказ Полякова</v>
          </cell>
        </row>
        <row r="351">
          <cell r="A351" t="str">
            <v>Ментос жевательная резинка Арбуз (54г*6шт*8бл) 48шт 8253493 ТМ Ван Мелле</v>
          </cell>
          <cell r="E351" t="str">
            <v>шт</v>
          </cell>
          <cell r="G351">
            <v>8.7479999999999993</v>
          </cell>
          <cell r="I351">
            <v>8.7479999999999993</v>
          </cell>
          <cell r="K351" t="str">
            <v>Заказ Патяки</v>
          </cell>
          <cell r="L351" t="str">
            <v>Заказ Полякова</v>
          </cell>
        </row>
        <row r="352">
          <cell r="A352" t="str">
            <v>Ментос жевательная резинка Виноград (15,5г*24шт*12бл) 288шт 8253491/8253994/8254114 ТМ Ван Мелле</v>
          </cell>
          <cell r="E352" t="str">
            <v>шт</v>
          </cell>
          <cell r="G352">
            <v>57.6</v>
          </cell>
          <cell r="J352">
            <v>57.6</v>
          </cell>
          <cell r="K352" t="str">
            <v>Заказ Патяки</v>
          </cell>
          <cell r="L352" t="str">
            <v>Заказ Полякова</v>
          </cell>
        </row>
        <row r="353">
          <cell r="A353" t="str">
            <v>Ментос жевательная резинка Виноград (54г*6шт*8бл) 48шт 8253494 ТМ Ван Мелле</v>
          </cell>
          <cell r="E353" t="str">
            <v>шт</v>
          </cell>
          <cell r="G353">
            <v>9.0719999999999992</v>
          </cell>
          <cell r="I353">
            <v>8.1</v>
          </cell>
          <cell r="J353">
            <v>0.97199999999999998</v>
          </cell>
          <cell r="K353" t="str">
            <v>Заказ Патяки</v>
          </cell>
          <cell r="L353" t="str">
            <v>Заказ Полякова</v>
          </cell>
        </row>
        <row r="354">
          <cell r="A354" t="str">
            <v>Ментос жевательная резинка Клубника (15,5г*24шт*12бл) 288шт 8253708/8253995/8253901 ТМ Ван Мелле</v>
          </cell>
          <cell r="E354" t="str">
            <v>шт</v>
          </cell>
          <cell r="G354">
            <v>44.64</v>
          </cell>
          <cell r="H354">
            <v>0.45</v>
          </cell>
          <cell r="I354">
            <v>13.77</v>
          </cell>
          <cell r="J354">
            <v>31.32</v>
          </cell>
          <cell r="K354" t="str">
            <v>Заказ Патяки</v>
          </cell>
          <cell r="L354" t="str">
            <v>Заказ Полякова</v>
          </cell>
        </row>
        <row r="355">
          <cell r="A355" t="str">
            <v>Ментос жевательная резинка Клубника (54г*6шт*8бл) 48шт 8253366 ТМ Ван Мелле</v>
          </cell>
          <cell r="E355" t="str">
            <v>шт</v>
          </cell>
          <cell r="G355">
            <v>12.96</v>
          </cell>
          <cell r="I355">
            <v>7.7759999999999998</v>
          </cell>
          <cell r="J355">
            <v>5.1840000000000002</v>
          </cell>
          <cell r="K355" t="str">
            <v>Заказ Патяки</v>
          </cell>
          <cell r="L355" t="str">
            <v>Заказ Полякова</v>
          </cell>
        </row>
        <row r="356">
          <cell r="A356" t="str">
            <v>Ментос жевательная резинка Нежная мята (15,5г*24шт*12бл) 288шт 8253996/8253709 ТМ Ван Мелле</v>
          </cell>
          <cell r="E356" t="str">
            <v>шт</v>
          </cell>
          <cell r="G356">
            <v>57.6</v>
          </cell>
          <cell r="J356">
            <v>57.6</v>
          </cell>
          <cell r="K356" t="str">
            <v>Заказ Патяки</v>
          </cell>
          <cell r="L356" t="str">
            <v>Заказ Полякова</v>
          </cell>
        </row>
        <row r="357">
          <cell r="A357" t="str">
            <v>Ментос жевательная резинка Нежная мята (54г*6шт*8бл) 48шт 8253367 ТМ Ван Мелле</v>
          </cell>
          <cell r="E357" t="str">
            <v>шт</v>
          </cell>
          <cell r="G357">
            <v>14.58</v>
          </cell>
          <cell r="I357">
            <v>11.988</v>
          </cell>
          <cell r="J357">
            <v>2.5920000000000001</v>
          </cell>
          <cell r="K357" t="str">
            <v>Заказ Патяки</v>
          </cell>
          <cell r="L357" t="str">
            <v>Заказ Полякова</v>
          </cell>
        </row>
        <row r="358">
          <cell r="A358" t="str">
            <v>Ментос жевательная резинка Свежая мята (100г*4шт*12бл) 48шт 8253831/8253098 ТМ Ван Мелле</v>
          </cell>
          <cell r="E358" t="str">
            <v>шт</v>
          </cell>
          <cell r="G358">
            <v>18.8</v>
          </cell>
          <cell r="I358">
            <v>1.2</v>
          </cell>
          <cell r="J358">
            <v>17.600000000000001</v>
          </cell>
          <cell r="K358" t="str">
            <v>Заказ Патяки</v>
          </cell>
          <cell r="L358" t="str">
            <v>Заказ Полякова</v>
          </cell>
        </row>
        <row r="359">
          <cell r="A359" t="str">
            <v>Ментос жевательная резинка Свежая мята (15,5г*24шт*12бл) 288шт 8253706/8253832/1682276 ТМ Ван Мелле</v>
          </cell>
          <cell r="E359" t="str">
            <v>шт</v>
          </cell>
          <cell r="G359">
            <v>47.16</v>
          </cell>
          <cell r="H359">
            <v>0.36</v>
          </cell>
          <cell r="I359">
            <v>4.32</v>
          </cell>
          <cell r="J359">
            <v>43.2</v>
          </cell>
          <cell r="K359" t="str">
            <v>Заказ Патяки</v>
          </cell>
          <cell r="L359" t="str">
            <v>Заказ Полякова</v>
          </cell>
        </row>
        <row r="360">
          <cell r="A360" t="str">
            <v>Ментос жевательная резинка Тутти Фрутти (54г*6шт*8бл) 48шт 8253097/8253909 ТМ Ван Мелле</v>
          </cell>
          <cell r="E360" t="str">
            <v>шт</v>
          </cell>
          <cell r="G360">
            <v>18.468</v>
          </cell>
          <cell r="I360">
            <v>6.48</v>
          </cell>
          <cell r="J360">
            <v>11.988</v>
          </cell>
          <cell r="K360" t="str">
            <v>Заказ Патяки</v>
          </cell>
          <cell r="L360" t="str">
            <v>Заказ Полякова</v>
          </cell>
        </row>
        <row r="361">
          <cell r="A361" t="str">
            <v>Ментос жевательная резинка Тутти-фрутти (15,5г*24шт*12бл) 288шт 8253707/8253908/8254044 ТМ Ван Мелле</v>
          </cell>
          <cell r="E361" t="str">
            <v>шт</v>
          </cell>
          <cell r="G361">
            <v>43.56</v>
          </cell>
          <cell r="H361">
            <v>0.36</v>
          </cell>
          <cell r="I361">
            <v>4.32</v>
          </cell>
          <cell r="J361">
            <v>39.6</v>
          </cell>
          <cell r="K361" t="str">
            <v>Заказ Патяки</v>
          </cell>
          <cell r="L361" t="str">
            <v>Заказ Полякова</v>
          </cell>
        </row>
        <row r="362">
          <cell r="A362" t="str">
            <v>Ментос жевательные драже кола (37,5г* 24шт*12бл) 288 шт 639364 ТМ Ван Мелле</v>
          </cell>
          <cell r="E362" t="str">
            <v>шт</v>
          </cell>
          <cell r="G362">
            <v>76.367999999999995</v>
          </cell>
          <cell r="J362">
            <v>76.367999999999995</v>
          </cell>
          <cell r="K362" t="str">
            <v>Заказ Патяки</v>
          </cell>
          <cell r="L362" t="str">
            <v>Заказ Полякова</v>
          </cell>
        </row>
        <row r="363">
          <cell r="A363" t="str">
            <v>Ментос жевательные драже мята (37,5г* 24шт*12бл) 288шт 639363 ТМ Ван Мелле</v>
          </cell>
          <cell r="E363" t="str">
            <v>шт</v>
          </cell>
          <cell r="G363">
            <v>45.287999999999997</v>
          </cell>
          <cell r="I363">
            <v>0.88800000000000001</v>
          </cell>
          <cell r="J363">
            <v>44.4</v>
          </cell>
          <cell r="K363" t="str">
            <v>Заказ Патяки</v>
          </cell>
          <cell r="L363" t="str">
            <v>Заказ Полякова</v>
          </cell>
        </row>
        <row r="364">
          <cell r="A364" t="str">
            <v>Ментос жевательные драже фрукты (37,5г* 24шт*12бл) 288шт 639366 ТМ Ван Мелле</v>
          </cell>
          <cell r="E364" t="str">
            <v>шт</v>
          </cell>
          <cell r="G364">
            <v>46.176000000000002</v>
          </cell>
          <cell r="I364">
            <v>0.88800000000000001</v>
          </cell>
          <cell r="J364">
            <v>45.287999999999997</v>
          </cell>
          <cell r="K364" t="str">
            <v>Заказ Патяки</v>
          </cell>
          <cell r="L364" t="str">
            <v>Заказ Полякова</v>
          </cell>
        </row>
        <row r="365">
          <cell r="A365" t="str">
            <v>Фрутелла жевательная конфета Радуга 70гр 24шт 8253746 ТМ Ван Мелле</v>
          </cell>
          <cell r="E365" t="str">
            <v>шт</v>
          </cell>
          <cell r="G365">
            <v>57.96</v>
          </cell>
          <cell r="I365">
            <v>7.49</v>
          </cell>
          <cell r="J365">
            <v>50.47</v>
          </cell>
          <cell r="K365" t="str">
            <v>Заказ Патяки</v>
          </cell>
          <cell r="L365" t="str">
            <v>Заказ Полякова</v>
          </cell>
        </row>
        <row r="366">
          <cell r="A366" t="str">
            <v>Фрутелла жевательные конфеты Ассорти (41 г*21 шт*9бл) 189шт 8253688/8254471 ТМ Ван Мелле</v>
          </cell>
          <cell r="E366" t="str">
            <v>шт</v>
          </cell>
          <cell r="G366">
            <v>68.019000000000005</v>
          </cell>
          <cell r="I366">
            <v>22.509</v>
          </cell>
          <cell r="J366">
            <v>45.51</v>
          </cell>
          <cell r="K366" t="str">
            <v>Заказ Патяки</v>
          </cell>
          <cell r="L366" t="str">
            <v>Заказ Полякова</v>
          </cell>
        </row>
        <row r="367">
          <cell r="A367" t="str">
            <v>Фрутелла жевательные конфеты Клубничный йогурт (41г*21шт*9бл) 189шт 8253687/8254476 ТМ Ван Мелле</v>
          </cell>
          <cell r="E367" t="str">
            <v>шт</v>
          </cell>
          <cell r="G367">
            <v>5.9039999999999999</v>
          </cell>
          <cell r="H367">
            <v>0.98399999999999999</v>
          </cell>
          <cell r="I367">
            <v>6.8879999999999999</v>
          </cell>
          <cell r="K367" t="str">
            <v>Заказ Патяки</v>
          </cell>
          <cell r="L367" t="str">
            <v>Заказ Полякова</v>
          </cell>
        </row>
        <row r="368">
          <cell r="A368" t="str">
            <v>Фрутелла жевательные конфеты Радуга Ананас (41г*21шт*9бл) 189шт 8253686 ТМ Ван Мелле</v>
          </cell>
          <cell r="E368" t="str">
            <v>шт</v>
          </cell>
          <cell r="G368">
            <v>24.969000000000001</v>
          </cell>
          <cell r="I368">
            <v>16.359000000000002</v>
          </cell>
          <cell r="J368">
            <v>8.61</v>
          </cell>
          <cell r="K368" t="str">
            <v>Заказ Патяки</v>
          </cell>
          <cell r="L368" t="str">
            <v>Заказ Полякова</v>
          </cell>
        </row>
        <row r="369">
          <cell r="A369" t="str">
            <v>Фрутелла жевательный мармелад Звери Микс 70гр 30шт 8250139 ТМ Ван Мелле</v>
          </cell>
          <cell r="E369" t="str">
            <v>шт</v>
          </cell>
          <cell r="G369">
            <v>41.02</v>
          </cell>
          <cell r="J369">
            <v>41.02</v>
          </cell>
          <cell r="K369" t="str">
            <v>Заказ Патяки</v>
          </cell>
          <cell r="L369" t="str">
            <v>Заказ Полякова</v>
          </cell>
        </row>
        <row r="370">
          <cell r="A370" t="str">
            <v>Фрутелла мармелад 2Д-мини (10г*100шт*8бл) 800шт 8254298 ТМ Ван Мелле</v>
          </cell>
          <cell r="E370" t="str">
            <v>шт</v>
          </cell>
          <cell r="G370">
            <v>22</v>
          </cell>
          <cell r="J370">
            <v>22</v>
          </cell>
          <cell r="K370" t="str">
            <v>Заказ Патяки</v>
          </cell>
          <cell r="L370" t="str">
            <v>Заказ Полякова</v>
          </cell>
        </row>
        <row r="371">
          <cell r="A371" t="str">
            <v>Чупа Чупс flavors playlis XXL 4D (29гр*40шт*12бл) 480шт 8254037/8254424 ТМ Ван Мелле</v>
          </cell>
          <cell r="E371" t="str">
            <v>шт</v>
          </cell>
          <cell r="G371">
            <v>175.16</v>
          </cell>
          <cell r="I371">
            <v>4.6399999999999997</v>
          </cell>
          <cell r="J371">
            <v>170.52</v>
          </cell>
          <cell r="K371" t="str">
            <v>Заказ Патяки</v>
          </cell>
          <cell r="L371" t="str">
            <v>Заказ Полякова</v>
          </cell>
        </row>
        <row r="372">
          <cell r="A372" t="str">
            <v>Чупа Чупс flavors playlis банка XXL 4D (29гр*60шт*8бл) 480шт 8254039/8254425 ТМ Ван Мелле</v>
          </cell>
          <cell r="E372" t="str">
            <v>шт</v>
          </cell>
          <cell r="G372">
            <v>81.78</v>
          </cell>
          <cell r="I372">
            <v>17.399999999999999</v>
          </cell>
          <cell r="J372">
            <v>64.38</v>
          </cell>
          <cell r="K372" t="str">
            <v>Заказ Патяки</v>
          </cell>
          <cell r="L372" t="str">
            <v>Заказ Полякова</v>
          </cell>
        </row>
        <row r="373">
          <cell r="A373" t="str">
            <v>Чупа Чупс жевательный мармелад Кислые роллсы 150гр 15шт 8254050 ТМ Ван Мелле</v>
          </cell>
          <cell r="E373" t="str">
            <v>шт</v>
          </cell>
          <cell r="G373">
            <v>56.4</v>
          </cell>
          <cell r="I373">
            <v>2.4</v>
          </cell>
          <cell r="J373">
            <v>54</v>
          </cell>
          <cell r="K373" t="str">
            <v>Заказ Патяки</v>
          </cell>
          <cell r="L373" t="str">
            <v>Заказ Полякова</v>
          </cell>
        </row>
        <row r="374">
          <cell r="A374" t="str">
            <v>Чупа Чупс жевательный мармелад Кислые роллсы 70гр 30шт 8254052 ТМ Ван Мелле</v>
          </cell>
          <cell r="E374" t="str">
            <v>шт</v>
          </cell>
          <cell r="G374">
            <v>12.67</v>
          </cell>
          <cell r="I374">
            <v>7.07</v>
          </cell>
          <cell r="J374">
            <v>5.6</v>
          </cell>
          <cell r="K374" t="str">
            <v>Заказ Патяки</v>
          </cell>
          <cell r="L374" t="str">
            <v>Заказ Полякова</v>
          </cell>
        </row>
        <row r="375">
          <cell r="A375" t="str">
            <v>Чупа Чупс карамель на палочке XXL TRIO (29гр*40шт*12бл) 480шт 8252696/8254426 ТМ Ван Мелле</v>
          </cell>
          <cell r="E375" t="str">
            <v>шт</v>
          </cell>
          <cell r="G375">
            <v>54.52</v>
          </cell>
          <cell r="I375">
            <v>10.44</v>
          </cell>
          <cell r="J375">
            <v>44.08</v>
          </cell>
          <cell r="K375" t="str">
            <v>Заказ Патяки</v>
          </cell>
          <cell r="L375" t="str">
            <v>Заказ Полякова</v>
          </cell>
        </row>
        <row r="376">
          <cell r="A376" t="str">
            <v>Чупа Чупс карамель на палочке Кислорот (12гр*100шт*12бл) 1200шт 8254209 ТМ Ван Мелле</v>
          </cell>
          <cell r="E376" t="str">
            <v>шт</v>
          </cell>
          <cell r="G376">
            <v>15.6</v>
          </cell>
          <cell r="I376">
            <v>9.6</v>
          </cell>
          <cell r="J376">
            <v>6</v>
          </cell>
          <cell r="K376" t="str">
            <v>Заказ Патяки</v>
          </cell>
          <cell r="L376" t="str">
            <v>Заказ Полякова</v>
          </cell>
        </row>
        <row r="377">
          <cell r="A377" t="str">
            <v>Чупа Чупс карамель на палочке МИНИ (6гр*100шт*12бл) 1200шт 1488200 ТМ Ван Мелле</v>
          </cell>
          <cell r="E377" t="str">
            <v>шт</v>
          </cell>
          <cell r="G377">
            <v>630</v>
          </cell>
          <cell r="I377">
            <v>90</v>
          </cell>
          <cell r="J377">
            <v>540</v>
          </cell>
          <cell r="K377" t="str">
            <v>Заказ Патяки</v>
          </cell>
          <cell r="L377" t="str">
            <v>Заказ Полякова</v>
          </cell>
        </row>
        <row r="378">
          <cell r="A378" t="str">
            <v>Чупа Чупс карамель на палочке Мороженое (12гр*100шт*12бл) 1200шт 8252776 ТМ Ван Мелле</v>
          </cell>
          <cell r="E378" t="str">
            <v>шт</v>
          </cell>
          <cell r="G378">
            <v>61.2</v>
          </cell>
          <cell r="I378">
            <v>16.8</v>
          </cell>
          <cell r="J378">
            <v>44.4</v>
          </cell>
          <cell r="K378" t="str">
            <v>Заказ Патяки</v>
          </cell>
          <cell r="L378" t="str">
            <v>Заказ Полякова</v>
          </cell>
        </row>
        <row r="379">
          <cell r="A379" t="str">
            <v>Чупа Чупс карамель на палочке фрук.+кола (12гр*100шт*12бл) 1200шт 8252798 ТМ Ван Мелле</v>
          </cell>
          <cell r="E379" t="str">
            <v>шт</v>
          </cell>
          <cell r="G379">
            <v>72</v>
          </cell>
          <cell r="I379">
            <v>18</v>
          </cell>
          <cell r="J379">
            <v>54</v>
          </cell>
          <cell r="K379" t="str">
            <v>Заказ Патяки</v>
          </cell>
          <cell r="L379" t="str">
            <v>Заказ Полякова</v>
          </cell>
        </row>
        <row r="380">
          <cell r="A380" t="str">
            <v>Чупа Чупс карамель на палочке Фрутелла (17гр*70шт*12бл) 840шт 8302474 ТМ Ван Мелле</v>
          </cell>
          <cell r="E380" t="str">
            <v>шт</v>
          </cell>
          <cell r="G380">
            <v>49.98</v>
          </cell>
          <cell r="I380">
            <v>8.33</v>
          </cell>
          <cell r="J380">
            <v>41.65</v>
          </cell>
          <cell r="K380" t="str">
            <v>Заказ Патяки</v>
          </cell>
          <cell r="L380" t="str">
            <v>Заказ Полякова</v>
          </cell>
        </row>
        <row r="381">
          <cell r="A381" t="str">
            <v>Чупа Чупс карамель на палочке Экзотик Тропик (12гр*100шт*12бл) 1200шт 8252200 ТМ Ван Мелле</v>
          </cell>
          <cell r="E381" t="str">
            <v>шт</v>
          </cell>
          <cell r="G381">
            <v>32.4</v>
          </cell>
          <cell r="I381">
            <v>14.4</v>
          </cell>
          <cell r="J381">
            <v>18</v>
          </cell>
          <cell r="K381" t="str">
            <v>Заказ Патяки</v>
          </cell>
          <cell r="L381" t="str">
            <v>Заказ Полякова</v>
          </cell>
        </row>
        <row r="382">
          <cell r="A382" t="str">
            <v>Шоколадные шары Enchantimals 8254543 (20гр*18шт*9бл) 162шт ТМ Ван Мелле</v>
          </cell>
          <cell r="E382" t="str">
            <v>шт</v>
          </cell>
          <cell r="G382">
            <v>5.4</v>
          </cell>
          <cell r="J382">
            <v>5.4</v>
          </cell>
          <cell r="K382" t="str">
            <v>Заказ Патяки</v>
          </cell>
          <cell r="L382" t="str">
            <v>Заказ Полякова</v>
          </cell>
        </row>
        <row r="383">
          <cell r="A383" t="str">
            <v>Шоколадные шары SUBWAY SURFERS  (20гр*18шт*9бл) 162шт 8254544 ТМ Ван Мелле</v>
          </cell>
          <cell r="E383" t="str">
            <v>шт</v>
          </cell>
          <cell r="G383">
            <v>1.44</v>
          </cell>
          <cell r="I383">
            <v>1.44</v>
          </cell>
          <cell r="K383" t="str">
            <v>Заказ Патяки</v>
          </cell>
          <cell r="L383" t="str">
            <v>Заказ Полякова</v>
          </cell>
        </row>
        <row r="384">
          <cell r="A384" t="str">
            <v>Шоколадные шары ЦАРЕВНЫ (20гр*18шт*9бл) 162шт 8254617 ТМ Ван Мелле</v>
          </cell>
          <cell r="E384" t="str">
            <v>шт</v>
          </cell>
          <cell r="G384">
            <v>26.28</v>
          </cell>
          <cell r="I384">
            <v>7.2</v>
          </cell>
          <cell r="J384">
            <v>19.079999999999998</v>
          </cell>
          <cell r="K384" t="str">
            <v>Заказ Патяки</v>
          </cell>
          <cell r="L384" t="str">
            <v>Заказ Полякова</v>
          </cell>
        </row>
        <row r="385">
          <cell r="A385" t="str">
            <v>МАМА ХОЧЕТ Чинькова ЮВ</v>
          </cell>
          <cell r="G385">
            <v>5.5250000000000004</v>
          </cell>
          <cell r="J385">
            <v>5.5250000000000004</v>
          </cell>
          <cell r="K385" t="str">
            <v>Заказ Патяки</v>
          </cell>
          <cell r="L385" t="str">
            <v>Заказ Полякова</v>
          </cell>
        </row>
        <row r="386">
          <cell r="A386" t="str">
            <v>МАМА ХОЧЕТ Чинькова (ШТ)</v>
          </cell>
          <cell r="G386">
            <v>5.5250000000000004</v>
          </cell>
          <cell r="J386">
            <v>5.5250000000000004</v>
          </cell>
          <cell r="K386" t="str">
            <v>Заказ Патяки</v>
          </cell>
          <cell r="L386" t="str">
            <v>Заказ Полякова</v>
          </cell>
        </row>
        <row r="387">
          <cell r="A387" t="str">
            <v>Каша перловая с говядиной ГОСТ 0,325кг  МХ</v>
          </cell>
          <cell r="E387" t="str">
            <v>шт</v>
          </cell>
          <cell r="G387">
            <v>5.5250000000000004</v>
          </cell>
          <cell r="J387">
            <v>5.5250000000000004</v>
          </cell>
          <cell r="K387" t="str">
            <v>Заказ Патяки</v>
          </cell>
          <cell r="L387" t="str">
            <v>Заказ Полякова</v>
          </cell>
        </row>
        <row r="388">
          <cell r="A388" t="str">
            <v>Марьина роща ЦОП ООО</v>
          </cell>
          <cell r="G388">
            <v>4325.0950000000003</v>
          </cell>
          <cell r="H388">
            <v>12029.108</v>
          </cell>
          <cell r="I388">
            <v>3133.116</v>
          </cell>
          <cell r="J388">
            <v>13221.087</v>
          </cell>
          <cell r="K388" t="str">
            <v>Заказ Патяки</v>
          </cell>
          <cell r="L388" t="str">
            <v>Заказ Полякова</v>
          </cell>
        </row>
        <row r="389">
          <cell r="A389" t="str">
            <v>Марьина роща ЦОП ООО (ШТ)</v>
          </cell>
          <cell r="G389">
            <v>4325.0950000000003</v>
          </cell>
          <cell r="H389">
            <v>12029.108</v>
          </cell>
          <cell r="I389">
            <v>3133.116</v>
          </cell>
          <cell r="J389">
            <v>13221.087</v>
          </cell>
          <cell r="K389" t="str">
            <v>Заказ Патяки</v>
          </cell>
          <cell r="L389" t="str">
            <v>Заказ Полякова</v>
          </cell>
        </row>
        <row r="390">
          <cell r="A390" t="str">
            <v>3/п Бленд-а-мед 100мл. Анти-Кариес МЯТА Защита д/всей семьи *6*24/3264/  Марьина роща</v>
          </cell>
          <cell r="E390" t="str">
            <v>шт</v>
          </cell>
          <cell r="H390">
            <v>24</v>
          </cell>
          <cell r="I390">
            <v>6</v>
          </cell>
          <cell r="J390">
            <v>18</v>
          </cell>
          <cell r="K390" t="str">
            <v>Заказ Патяки</v>
          </cell>
          <cell r="L390" t="str">
            <v>Заказ Полякова</v>
          </cell>
        </row>
        <row r="391">
          <cell r="A391" t="str">
            <v>3/п Бленд-а-мед 100мл. Анти-Кариес Свежесть/3264/  Марьина роща</v>
          </cell>
          <cell r="E391" t="str">
            <v>шт</v>
          </cell>
          <cell r="H391">
            <v>12</v>
          </cell>
          <cell r="I391">
            <v>4.9000000000000004</v>
          </cell>
          <cell r="J391">
            <v>7.1</v>
          </cell>
          <cell r="K391" t="str">
            <v>Заказ Патяки</v>
          </cell>
          <cell r="L391" t="str">
            <v>Заказ Полякова</v>
          </cell>
        </row>
        <row r="392">
          <cell r="A392" t="str">
            <v>3/п ЛАКАЛЮТ 100мл МУЛЬТИ-ЭФФЕКТ 5в1 (+33% бесплатно)     6*24  Марьина роща</v>
          </cell>
          <cell r="E392" t="str">
            <v>шт</v>
          </cell>
          <cell r="H392">
            <v>24</v>
          </cell>
          <cell r="I392">
            <v>3.7</v>
          </cell>
          <cell r="J392">
            <v>20.3</v>
          </cell>
          <cell r="K392" t="str">
            <v>Заказ Патяки</v>
          </cell>
          <cell r="L392" t="str">
            <v>Заказ Полякова</v>
          </cell>
        </row>
        <row r="393">
          <cell r="A393" t="str">
            <v>3/п ЛАКАЛЮТ Бейсик Свежее дыхание 75мл 6*24  Марьина роща</v>
          </cell>
          <cell r="E393" t="str">
            <v>шт</v>
          </cell>
          <cell r="H393">
            <v>18</v>
          </cell>
          <cell r="I393">
            <v>2.625</v>
          </cell>
          <cell r="J393">
            <v>15.375</v>
          </cell>
          <cell r="K393" t="str">
            <v>Заказ Патяки</v>
          </cell>
          <cell r="L393" t="str">
            <v>Заказ Полякова</v>
          </cell>
        </row>
        <row r="394">
          <cell r="A394" t="str">
            <v>3/п. Колгейт Бережное Отбеливание 50мл. *12*72/4536  Марьина роща</v>
          </cell>
          <cell r="E394" t="str">
            <v>шт</v>
          </cell>
          <cell r="H394">
            <v>0.6</v>
          </cell>
          <cell r="I394">
            <v>0.6</v>
          </cell>
          <cell r="K394" t="str">
            <v>Заказ Патяки</v>
          </cell>
          <cell r="L394" t="str">
            <v>Заказ Полякова</v>
          </cell>
        </row>
        <row r="395">
          <cell r="A395" t="str">
            <v>3/п. Колгейт детск.Доктор Заяц клубника 50мл. ‘12*48 /5184  Марьина роща</v>
          </cell>
          <cell r="E395" t="str">
            <v>шт</v>
          </cell>
          <cell r="H395">
            <v>6</v>
          </cell>
          <cell r="I395">
            <v>2.4</v>
          </cell>
          <cell r="J395">
            <v>3.6</v>
          </cell>
          <cell r="K395" t="str">
            <v>Заказ Патяки</v>
          </cell>
          <cell r="L395" t="str">
            <v>Заказ Полякова</v>
          </cell>
        </row>
        <row r="396">
          <cell r="A396" t="str">
            <v>3/п. Колгейт Тройное действие 50мл *12*72*/4536  Марьина роща</v>
          </cell>
          <cell r="E396" t="str">
            <v>шт</v>
          </cell>
          <cell r="H396">
            <v>0.6</v>
          </cell>
          <cell r="I396">
            <v>0.6</v>
          </cell>
          <cell r="K396" t="str">
            <v>Заказ Патяки</v>
          </cell>
          <cell r="L396" t="str">
            <v>Заказ Полякова</v>
          </cell>
        </row>
        <row r="397">
          <cell r="A397" t="str">
            <v>3/п.СПЛАТ Актив             100мл.      *5*25*3000  Марьина роща</v>
          </cell>
          <cell r="E397" t="str">
            <v>шт</v>
          </cell>
          <cell r="H397">
            <v>20</v>
          </cell>
          <cell r="I397">
            <v>4</v>
          </cell>
          <cell r="J397">
            <v>16</v>
          </cell>
          <cell r="K397" t="str">
            <v>Заказ Патяки</v>
          </cell>
          <cell r="L397" t="str">
            <v>Заказ Полякова</v>
          </cell>
        </row>
        <row r="398">
          <cell r="A398" t="str">
            <v>3/п.СПЛАТ Отбеливание плюс 100мл.    *5*25//2250  Марьина роща</v>
          </cell>
          <cell r="E398" t="str">
            <v>шт</v>
          </cell>
          <cell r="H398">
            <v>20</v>
          </cell>
          <cell r="I398">
            <v>4.3</v>
          </cell>
          <cell r="J398">
            <v>15.7</v>
          </cell>
          <cell r="K398" t="str">
            <v>Заказ Патяки</v>
          </cell>
          <cell r="L398" t="str">
            <v>Заказ Полякова</v>
          </cell>
        </row>
        <row r="399">
          <cell r="A399" t="str">
            <v>3/п.СПЛАТ Ультракомплекс 100мл. 5*25/372/1872  Марьина роща</v>
          </cell>
          <cell r="E399" t="str">
            <v>шт</v>
          </cell>
          <cell r="H399">
            <v>7.5</v>
          </cell>
          <cell r="I399">
            <v>4.3</v>
          </cell>
          <cell r="J399">
            <v>3.2</v>
          </cell>
          <cell r="K399" t="str">
            <v>Заказ Патяки</v>
          </cell>
          <cell r="L399" t="str">
            <v>Заказ Полякова</v>
          </cell>
        </row>
        <row r="400">
          <cell r="A400" t="str">
            <v>PARLO металлическая мочалка д/посуды СПИРАЛЬ, 1шт *30*60  Марьина роща</v>
          </cell>
          <cell r="E400" t="str">
            <v>шт</v>
          </cell>
          <cell r="H400">
            <v>82.5</v>
          </cell>
          <cell r="I400">
            <v>11.6</v>
          </cell>
          <cell r="J400">
            <v>70.900000000000006</v>
          </cell>
          <cell r="K400" t="str">
            <v>Заказ Патяки</v>
          </cell>
          <cell r="L400" t="str">
            <v>Заказ Полякова</v>
          </cell>
        </row>
        <row r="401">
          <cell r="A401" t="str">
            <v>PARLO Мочалка из стали 2шт *25*50  Марьина роща</v>
          </cell>
          <cell r="E401" t="str">
            <v>шт</v>
          </cell>
          <cell r="H401">
            <v>10</v>
          </cell>
          <cell r="I401">
            <v>10</v>
          </cell>
          <cell r="K401" t="str">
            <v>Заказ Патяки</v>
          </cell>
          <cell r="L401" t="str">
            <v>Заказ Полякова</v>
          </cell>
        </row>
        <row r="402">
          <cell r="A402" t="str">
            <v>SPORT START "Outpace" Дезодорант Мужской 175 мл *12*  Марьина роща</v>
          </cell>
          <cell r="E402" t="str">
            <v>шт</v>
          </cell>
          <cell r="H402">
            <v>21</v>
          </cell>
          <cell r="I402">
            <v>9.8000000000000007</v>
          </cell>
          <cell r="J402">
            <v>11.2</v>
          </cell>
          <cell r="K402" t="str">
            <v>Заказ Патяки</v>
          </cell>
          <cell r="L402" t="str">
            <v>Заказ Полякова</v>
          </cell>
        </row>
        <row r="403">
          <cell r="A403" t="str">
            <v>Аирвик АВТОМАТ Осееж.Океанский бриз 250мл *2*4  Марьина роща</v>
          </cell>
          <cell r="E403" t="str">
            <v>шт</v>
          </cell>
          <cell r="H403">
            <v>20</v>
          </cell>
          <cell r="I403">
            <v>1.75</v>
          </cell>
          <cell r="J403">
            <v>18.25</v>
          </cell>
          <cell r="K403" t="str">
            <v>Заказ Патяки</v>
          </cell>
          <cell r="L403" t="str">
            <v>Заказ Полякова</v>
          </cell>
        </row>
        <row r="404">
          <cell r="A404" t="str">
            <v>АОС 900г. д/пос. Бальзам Ромашка *12* /120/600/  Марьина роща</v>
          </cell>
          <cell r="E404" t="str">
            <v>шт</v>
          </cell>
          <cell r="H404">
            <v>540</v>
          </cell>
          <cell r="I404">
            <v>116.1</v>
          </cell>
          <cell r="J404">
            <v>423.9</v>
          </cell>
          <cell r="K404" t="str">
            <v>Заказ Патяки</v>
          </cell>
          <cell r="L404" t="str">
            <v>Заказ Полякова</v>
          </cell>
        </row>
        <row r="405">
          <cell r="A405" t="str">
            <v>АОС 900г. д/пос. Лимон *12* /120/600/  Марьина роща</v>
          </cell>
          <cell r="E405" t="str">
            <v>шт</v>
          </cell>
          <cell r="H405">
            <v>216</v>
          </cell>
          <cell r="I405">
            <v>27</v>
          </cell>
          <cell r="J405">
            <v>189</v>
          </cell>
          <cell r="K405" t="str">
            <v>Заказ Патяки</v>
          </cell>
          <cell r="L405" t="str">
            <v>Заказ Полякова</v>
          </cell>
        </row>
        <row r="406">
          <cell r="A406" t="str">
            <v>АОС Ср-во д/мытья посуды 450г. АЛОЭ ВЕРА *10*20* Марьина роща</v>
          </cell>
          <cell r="E406" t="str">
            <v>шт</v>
          </cell>
          <cell r="H406">
            <v>135</v>
          </cell>
          <cell r="I406">
            <v>40.950000000000003</v>
          </cell>
          <cell r="J406">
            <v>94.05</v>
          </cell>
          <cell r="K406" t="str">
            <v>Заказ Патяки</v>
          </cell>
          <cell r="L406" t="str">
            <v>Заказ Полякова</v>
          </cell>
        </row>
        <row r="407">
          <cell r="A407" t="str">
            <v>Ариель автомат 3000 гр. Колор *2*6//252  Марьина Роща</v>
          </cell>
          <cell r="E407" t="str">
            <v>шт</v>
          </cell>
          <cell r="G407">
            <v>51</v>
          </cell>
          <cell r="H407">
            <v>36</v>
          </cell>
          <cell r="I407">
            <v>36</v>
          </cell>
          <cell r="J407">
            <v>51</v>
          </cell>
          <cell r="K407" t="str">
            <v>Заказ Патяки</v>
          </cell>
          <cell r="L407" t="str">
            <v>Заказ Полякова</v>
          </cell>
        </row>
        <row r="408">
          <cell r="A408" t="str">
            <v>Арко Гель д/бритья COOL (Освежающий) 200мл *6*24  Марьина роща</v>
          </cell>
          <cell r="E408" t="str">
            <v>шт</v>
          </cell>
          <cell r="H408">
            <v>28.8</v>
          </cell>
          <cell r="I408">
            <v>2</v>
          </cell>
          <cell r="J408">
            <v>26.8</v>
          </cell>
          <cell r="K408" t="str">
            <v>Заказ Патяки</v>
          </cell>
          <cell r="L408" t="str">
            <v>Заказ Полякова</v>
          </cell>
        </row>
        <row r="409">
          <cell r="A409" t="str">
            <v>АРКО Крем д/бритья 65 гр. COOL           *12*72 (син.)  Марьина роща</v>
          </cell>
          <cell r="E409" t="str">
            <v>шт</v>
          </cell>
          <cell r="H409">
            <v>15.6</v>
          </cell>
          <cell r="I409">
            <v>3.5750000000000002</v>
          </cell>
          <cell r="J409">
            <v>12.025</v>
          </cell>
          <cell r="K409" t="str">
            <v>Заказ Патяки</v>
          </cell>
          <cell r="L409" t="str">
            <v>Заказ Полякова</v>
          </cell>
        </row>
        <row r="410">
          <cell r="A410" t="str">
            <v>АРКО Крем д/бритья 65 гр. Мах Comfort/3-е действие *12*72  Марьина роща</v>
          </cell>
          <cell r="E410" t="str">
            <v>шт</v>
          </cell>
          <cell r="H410">
            <v>15.6</v>
          </cell>
          <cell r="I410">
            <v>2.21</v>
          </cell>
          <cell r="J410">
            <v>13.39</v>
          </cell>
          <cell r="K410" t="str">
            <v>Заказ Патяки</v>
          </cell>
          <cell r="L410" t="str">
            <v>Заказ Полякова</v>
          </cell>
        </row>
        <row r="411">
          <cell r="A411" t="str">
            <v>АРКО Крем после бритья 50гр SENSETIVE/Чувств.к. *12*24  Марьина роща</v>
          </cell>
          <cell r="E411" t="str">
            <v>шт</v>
          </cell>
          <cell r="H411">
            <v>5.4</v>
          </cell>
          <cell r="I411">
            <v>1.1000000000000001</v>
          </cell>
          <cell r="J411">
            <v>4.3</v>
          </cell>
          <cell r="K411" t="str">
            <v>Заказ Патяки</v>
          </cell>
          <cell r="L411" t="str">
            <v>Заказ Полякова</v>
          </cell>
        </row>
        <row r="412">
          <cell r="A412" t="str">
            <v>АРКО Крем после бритья 50гр Анти Раздражение /Anti Irritation ‘12*24  Марьина роща</v>
          </cell>
          <cell r="E412" t="str">
            <v>шт</v>
          </cell>
          <cell r="H412">
            <v>6</v>
          </cell>
          <cell r="I412">
            <v>0.75</v>
          </cell>
          <cell r="J412">
            <v>5.25</v>
          </cell>
          <cell r="K412" t="str">
            <v>Заказ Патяки</v>
          </cell>
          <cell r="L412" t="str">
            <v>Заказ Полякова</v>
          </cell>
        </row>
        <row r="413">
          <cell r="A413" t="str">
            <v>АРКО Пена д/бритья 200мл ANTI-IRRITATION (Занята от раздр-я) эел.пол. ‘6*24  Марьина роща</v>
          </cell>
          <cell r="E413" t="str">
            <v>шт</v>
          </cell>
          <cell r="H413">
            <v>38.4</v>
          </cell>
          <cell r="I413">
            <v>6.6</v>
          </cell>
          <cell r="J413">
            <v>31.8</v>
          </cell>
          <cell r="K413" t="str">
            <v>Заказ Патяки</v>
          </cell>
          <cell r="L413" t="str">
            <v>Заказ Полякова</v>
          </cell>
        </row>
        <row r="414">
          <cell r="A414" t="str">
            <v>АРКО Пена д/бритья 200мл COOL (Охлаждающая) /чер. с синим/ ‘6*24  Марьина роща</v>
          </cell>
          <cell r="E414" t="str">
            <v>шт</v>
          </cell>
          <cell r="H414">
            <v>24</v>
          </cell>
          <cell r="I414">
            <v>2.8</v>
          </cell>
          <cell r="J414">
            <v>21.2</v>
          </cell>
          <cell r="K414" t="str">
            <v>Заказ Патяки</v>
          </cell>
          <cell r="L414" t="str">
            <v>Заказ Полякова</v>
          </cell>
        </row>
        <row r="415">
          <cell r="A415" t="str">
            <v>АРКО Пена д/бритья 200мл SENSITIVE (д/чувствит. кожи) /белая с фиолет./ *6*24  Марьина роща</v>
          </cell>
          <cell r="E415" t="str">
            <v>шт</v>
          </cell>
          <cell r="H415">
            <v>38.4</v>
          </cell>
          <cell r="I415">
            <v>3.6</v>
          </cell>
          <cell r="J415">
            <v>34.799999999999997</v>
          </cell>
          <cell r="K415" t="str">
            <v>Заказ Патяки</v>
          </cell>
          <cell r="L415" t="str">
            <v>Заказ Полякова</v>
          </cell>
        </row>
        <row r="416">
          <cell r="A416" t="str">
            <v>БАРХАТНЫЕ РУЧКИ Крем д/рук Защитный 80мл *20* / 440 / 4400  Марьина роща</v>
          </cell>
          <cell r="E416" t="str">
            <v>шт</v>
          </cell>
          <cell r="H416">
            <v>12.8</v>
          </cell>
          <cell r="I416">
            <v>7.92</v>
          </cell>
          <cell r="J416">
            <v>4.88</v>
          </cell>
          <cell r="K416" t="str">
            <v>Заказ Патяки</v>
          </cell>
          <cell r="L416" t="str">
            <v>Заказ Полякова</v>
          </cell>
        </row>
        <row r="417">
          <cell r="A417" t="str">
            <v>Белизна 1 100 мл. *12 (Г)  Марьина роща</v>
          </cell>
          <cell r="E417" t="str">
            <v>шт</v>
          </cell>
          <cell r="G417">
            <v>475.2</v>
          </cell>
          <cell r="H417">
            <v>11</v>
          </cell>
          <cell r="I417">
            <v>486.2</v>
          </cell>
          <cell r="K417" t="str">
            <v>Заказ Патяки</v>
          </cell>
          <cell r="L417" t="str">
            <v>Заказ Полякова</v>
          </cell>
        </row>
        <row r="418">
          <cell r="A418" t="str">
            <v>Белла Ватные палочки 100шт. (мягкая упаковка)     *70* /8400/  Марьина роща</v>
          </cell>
          <cell r="E418" t="str">
            <v>шт</v>
          </cell>
          <cell r="H418">
            <v>56</v>
          </cell>
          <cell r="I418">
            <v>3.36</v>
          </cell>
          <cell r="J418">
            <v>52.64</v>
          </cell>
          <cell r="K418" t="str">
            <v>Заказ Патяки</v>
          </cell>
          <cell r="L418" t="str">
            <v>Заказ Полякова</v>
          </cell>
        </row>
        <row r="419">
          <cell r="A419" t="str">
            <v>Белла Диски 100 шт.  *35* /1960/  Марьина Роща</v>
          </cell>
          <cell r="E419" t="str">
            <v>шт</v>
          </cell>
          <cell r="G419">
            <v>0.4</v>
          </cell>
          <cell r="H419">
            <v>28</v>
          </cell>
          <cell r="I419">
            <v>1.6</v>
          </cell>
          <cell r="J419">
            <v>26.8</v>
          </cell>
          <cell r="K419" t="str">
            <v>Заказ Патяки</v>
          </cell>
          <cell r="L419" t="str">
            <v>Заказ Полякова</v>
          </cell>
        </row>
        <row r="420">
          <cell r="A420" t="str">
            <v>Белла Диски 80 шт.  *35* /2240/  Марьина Роща</v>
          </cell>
          <cell r="E420" t="str">
            <v>шт</v>
          </cell>
          <cell r="G420">
            <v>21.44</v>
          </cell>
          <cell r="I420">
            <v>1.92</v>
          </cell>
          <cell r="J420">
            <v>19.52</v>
          </cell>
          <cell r="K420" t="str">
            <v>Заказ Патяки</v>
          </cell>
          <cell r="L420" t="str">
            <v>Заказ Полякова</v>
          </cell>
        </row>
        <row r="421">
          <cell r="A421" t="str">
            <v>Белла КЛАССИК   Нова  * * *  др.10шт.    (гол/сетка)     *32*  Марьина роща</v>
          </cell>
          <cell r="E421" t="str">
            <v>шт</v>
          </cell>
          <cell r="G421">
            <v>10.16</v>
          </cell>
          <cell r="I421">
            <v>4.72</v>
          </cell>
          <cell r="J421">
            <v>5.44</v>
          </cell>
          <cell r="K421" t="str">
            <v>Заказ Патяки</v>
          </cell>
          <cell r="L421" t="str">
            <v>Заказ Полякова</v>
          </cell>
        </row>
        <row r="422">
          <cell r="A422" t="str">
            <v>Белла КЛАССИК   Нова  Комфорт * * *   др.10шт. (гол/сетка) *36* кубики /1368  Марьина роща</v>
          </cell>
          <cell r="E422" t="str">
            <v>шт</v>
          </cell>
          <cell r="G422">
            <v>10.08</v>
          </cell>
          <cell r="I422">
            <v>4.5599999999999996</v>
          </cell>
          <cell r="J422">
            <v>5.52</v>
          </cell>
          <cell r="K422" t="str">
            <v>Заказ Патяки</v>
          </cell>
          <cell r="L422" t="str">
            <v>Заказ Полякова</v>
          </cell>
        </row>
        <row r="423">
          <cell r="A423" t="str">
            <v>Белла КЛАССИК   Нова  Макси   * * * * * др.10шт    (гол/сетка)     *24*//864  (720)  Марьина роща</v>
          </cell>
          <cell r="E423" t="str">
            <v>шт</v>
          </cell>
          <cell r="H423">
            <v>19.2</v>
          </cell>
          <cell r="I423">
            <v>1.1200000000000001</v>
          </cell>
          <cell r="J423">
            <v>18.079999999999998</v>
          </cell>
          <cell r="K423" t="str">
            <v>Заказ Патяки</v>
          </cell>
          <cell r="L423" t="str">
            <v>Заказ Полякова</v>
          </cell>
        </row>
        <row r="424">
          <cell r="A424" t="str">
            <v>Белла НОВА софт * * * 10шт. (роз) *32* /1728/  Марьина роща</v>
          </cell>
          <cell r="E424" t="str">
            <v>шт</v>
          </cell>
          <cell r="G424">
            <v>9.68</v>
          </cell>
          <cell r="I424">
            <v>7.2</v>
          </cell>
          <cell r="J424">
            <v>2.48</v>
          </cell>
          <cell r="K424" t="str">
            <v>Заказ Патяки</v>
          </cell>
          <cell r="L424" t="str">
            <v>Заказ Полякова</v>
          </cell>
        </row>
        <row r="425">
          <cell r="A425" t="str">
            <v>Белла НОВА софт. 10 шт. Комфорт * * * * (роз) *36* /1944/  Марьина роща</v>
          </cell>
          <cell r="E425" t="str">
            <v>шт</v>
          </cell>
          <cell r="H425">
            <v>28.8</v>
          </cell>
          <cell r="I425">
            <v>1.2</v>
          </cell>
          <cell r="J425">
            <v>27.6</v>
          </cell>
          <cell r="K425" t="str">
            <v>Заказ Патяки</v>
          </cell>
          <cell r="L425" t="str">
            <v>Заказ Полякова</v>
          </cell>
        </row>
        <row r="426">
          <cell r="A426" t="str">
            <v>Белла НОВА софт. 10 шт. Макси * * * * * (роз) *20* /864(720)  Марьина роща</v>
          </cell>
          <cell r="E426" t="str">
            <v>шт</v>
          </cell>
          <cell r="G426">
            <v>47.76</v>
          </cell>
          <cell r="H426">
            <v>19.2</v>
          </cell>
          <cell r="I426">
            <v>5.52</v>
          </cell>
          <cell r="J426">
            <v>61.44</v>
          </cell>
          <cell r="K426" t="str">
            <v>Заказ Патяки</v>
          </cell>
          <cell r="L426" t="str">
            <v>Заказ Полякова</v>
          </cell>
        </row>
        <row r="427">
          <cell r="A427" t="str">
            <v>Белла Панти КЛАССИК 20 шт.(голуб.)  *30* /2160/  Марьина роща</v>
          </cell>
          <cell r="E427" t="str">
            <v>шт</v>
          </cell>
          <cell r="H427">
            <v>24</v>
          </cell>
          <cell r="I427">
            <v>3.36</v>
          </cell>
          <cell r="J427">
            <v>20.64</v>
          </cell>
          <cell r="K427" t="str">
            <v>Заказ Патяки</v>
          </cell>
          <cell r="L427" t="str">
            <v>Заказ Полякова</v>
          </cell>
        </row>
        <row r="428">
          <cell r="A428" t="str">
            <v>Белла Панти СОФТ 60 шт.     *12* /864(720)  Марьина роща</v>
          </cell>
          <cell r="E428" t="str">
            <v>шт</v>
          </cell>
          <cell r="H428">
            <v>69.12</v>
          </cell>
          <cell r="I428">
            <v>2.2400000000000002</v>
          </cell>
          <cell r="J428">
            <v>66.88</v>
          </cell>
          <cell r="K428" t="str">
            <v>Заказ Патяки</v>
          </cell>
          <cell r="L428" t="str">
            <v>Заказ Полякова</v>
          </cell>
        </row>
        <row r="429">
          <cell r="A429" t="str">
            <v>Белла ТАМПОНЫ Регуляр 8 шт.  *10* 40* /4680  Марьина Роща</v>
          </cell>
          <cell r="E429" t="str">
            <v>шт</v>
          </cell>
          <cell r="G429">
            <v>4.96</v>
          </cell>
          <cell r="H429">
            <v>12</v>
          </cell>
          <cell r="I429">
            <v>2.56</v>
          </cell>
          <cell r="J429">
            <v>14.4</v>
          </cell>
          <cell r="K429" t="str">
            <v>Заказ Патяки</v>
          </cell>
          <cell r="L429" t="str">
            <v>Заказ Полякова</v>
          </cell>
        </row>
        <row r="430">
          <cell r="A430" t="str">
            <v>Белла ТАМПОНЫ Супер 8 шт.  *10* 40*  Марьина Роща</v>
          </cell>
          <cell r="E430" t="str">
            <v>шт</v>
          </cell>
          <cell r="H430">
            <v>12</v>
          </cell>
          <cell r="I430">
            <v>2.64</v>
          </cell>
          <cell r="J430">
            <v>9.36</v>
          </cell>
          <cell r="K430" t="str">
            <v>Заказ Патяки</v>
          </cell>
          <cell r="L430" t="str">
            <v>Заказ Полякова</v>
          </cell>
        </row>
        <row r="431">
          <cell r="A431" t="str">
            <v>Белла ТАМПОНЫ Супер плюс 8 шт.  *10* 40*  Марьина Роща</v>
          </cell>
          <cell r="E431" t="str">
            <v>шт</v>
          </cell>
          <cell r="H431">
            <v>9.6</v>
          </cell>
          <cell r="I431">
            <v>2.2400000000000002</v>
          </cell>
          <cell r="J431">
            <v>7.36</v>
          </cell>
          <cell r="K431" t="str">
            <v>Заказ Патяки</v>
          </cell>
          <cell r="L431" t="str">
            <v>Заказ Полякова</v>
          </cell>
        </row>
        <row r="432">
          <cell r="A432" t="str">
            <v>БИК Flex 3 HYBRID Станок +2 кассеты (3-х лезв.) *2*5*10  Марьина роща</v>
          </cell>
          <cell r="E432" t="str">
            <v>шт</v>
          </cell>
          <cell r="H432">
            <v>5</v>
          </cell>
          <cell r="I432">
            <v>1.9</v>
          </cell>
          <cell r="J432">
            <v>3.1</v>
          </cell>
          <cell r="K432" t="str">
            <v>Заказ Патяки</v>
          </cell>
          <cell r="L432" t="str">
            <v>Заказ Полякова</v>
          </cell>
        </row>
        <row r="433">
          <cell r="A433" t="str">
            <v>БИК Flex 5 HYBRID Станок +2 кассеты (5-х лезв.) *2*5*10 Марьина роща</v>
          </cell>
          <cell r="E433" t="str">
            <v>шт</v>
          </cell>
          <cell r="H433">
            <v>5</v>
          </cell>
          <cell r="I433">
            <v>0.6</v>
          </cell>
          <cell r="J433">
            <v>4.4000000000000004</v>
          </cell>
          <cell r="K433" t="str">
            <v>Заказ Патяки</v>
          </cell>
          <cell r="L433" t="str">
            <v>Заказ Полякова</v>
          </cell>
        </row>
        <row r="434">
          <cell r="A434" t="str">
            <v>БИК однор. станки (жен.) Твин Леди 10шт (розовый) *10  Марьина роща</v>
          </cell>
          <cell r="E434" t="str">
            <v>шт</v>
          </cell>
          <cell r="G434">
            <v>8.8000000000000007</v>
          </cell>
          <cell r="H434">
            <v>10</v>
          </cell>
          <cell r="I434">
            <v>6.3</v>
          </cell>
          <cell r="J434">
            <v>12.5</v>
          </cell>
          <cell r="K434" t="str">
            <v>Заказ Патяки</v>
          </cell>
          <cell r="L434" t="str">
            <v>Заказ Полякова</v>
          </cell>
        </row>
        <row r="435">
          <cell r="A435" t="str">
            <v>БИК однор. станки (жен.) Твин Леди 5шт (розовый) *10*20 7/ 1980  Марьина роща</v>
          </cell>
          <cell r="E435" t="str">
            <v>шт</v>
          </cell>
          <cell r="G435">
            <v>11.25</v>
          </cell>
          <cell r="I435">
            <v>0.75</v>
          </cell>
          <cell r="J435">
            <v>10.5</v>
          </cell>
          <cell r="K435" t="str">
            <v>Заказ Патяки</v>
          </cell>
          <cell r="L435" t="str">
            <v>Заказ Полякова</v>
          </cell>
        </row>
        <row r="436">
          <cell r="A436" t="str">
            <v>БИК однор. станки д/чувствит. к. (оранж) 5 шт.  *20*40 //2560  Марьина роща</v>
          </cell>
          <cell r="E436" t="str">
            <v>шт</v>
          </cell>
          <cell r="H436">
            <v>5</v>
          </cell>
          <cell r="I436">
            <v>1</v>
          </cell>
          <cell r="J436">
            <v>4</v>
          </cell>
          <cell r="K436" t="str">
            <v>Заказ Патяки</v>
          </cell>
          <cell r="L436" t="str">
            <v>Заказ Полякова</v>
          </cell>
        </row>
        <row r="437">
          <cell r="A437" t="str">
            <v>БИК однор. станки МЕТАЛ (чёрный) 10 шт., *20 //1440  Марьина Роща</v>
          </cell>
          <cell r="E437" t="str">
            <v>шт</v>
          </cell>
          <cell r="H437">
            <v>40</v>
          </cell>
          <cell r="I437">
            <v>9.1999999999999993</v>
          </cell>
          <cell r="J437">
            <v>30.8</v>
          </cell>
          <cell r="K437" t="str">
            <v>Заказ Патяки</v>
          </cell>
          <cell r="L437" t="str">
            <v>Заказ Полякова</v>
          </cell>
        </row>
        <row r="438">
          <cell r="A438" t="str">
            <v>БИОЛАН   д/посуды  Алое Вера 450г.  *20*   /160/1280  Марьина роща</v>
          </cell>
          <cell r="E438" t="str">
            <v>шт</v>
          </cell>
          <cell r="H438">
            <v>135</v>
          </cell>
          <cell r="I438">
            <v>4.05</v>
          </cell>
          <cell r="J438">
            <v>130.94999999999999</v>
          </cell>
          <cell r="K438" t="str">
            <v>Заказ Патяки</v>
          </cell>
          <cell r="L438" t="str">
            <v>Заказ Полякова</v>
          </cell>
        </row>
        <row r="439">
          <cell r="A439" t="str">
            <v>БИОЛАН 900 гр.  д/пос.Бальзам с Алое Вера   *12*  Марьина роща</v>
          </cell>
          <cell r="E439" t="str">
            <v>шт</v>
          </cell>
          <cell r="G439">
            <v>36</v>
          </cell>
          <cell r="I439">
            <v>27.9</v>
          </cell>
          <cell r="J439">
            <v>8.1</v>
          </cell>
          <cell r="K439" t="str">
            <v>Заказ Патяки</v>
          </cell>
          <cell r="L439" t="str">
            <v>Заказ Полякова</v>
          </cell>
        </row>
        <row r="440">
          <cell r="A440" t="str">
            <v>Биолан стир. порошок авт. КОЛОР 350гр *24  Марьина роща</v>
          </cell>
          <cell r="E440" t="str">
            <v>шт</v>
          </cell>
          <cell r="H440">
            <v>84</v>
          </cell>
          <cell r="I440">
            <v>2.1</v>
          </cell>
          <cell r="J440">
            <v>81.900000000000006</v>
          </cell>
          <cell r="K440" t="str">
            <v>Заказ Патяки</v>
          </cell>
          <cell r="L440" t="str">
            <v>Заказ Полякова</v>
          </cell>
        </row>
        <row r="441">
          <cell r="A441" t="str">
            <v>Биолан стир. порошок РУЧНОЙ Эконом Эксперт 350гр *24* /144/1152/  Марьина роща</v>
          </cell>
          <cell r="E441" t="str">
            <v>шт</v>
          </cell>
          <cell r="H441">
            <v>84</v>
          </cell>
          <cell r="I441">
            <v>5.25</v>
          </cell>
          <cell r="J441">
            <v>78.75</v>
          </cell>
          <cell r="K441" t="str">
            <v>Заказ Патяки</v>
          </cell>
          <cell r="L441" t="str">
            <v>Заказ Полякова</v>
          </cell>
        </row>
        <row r="442">
          <cell r="A442" t="str">
            <v>Биолан стир.порошок авт. Эконом эксперт 350 гр.*24//1008  Марьина роща</v>
          </cell>
          <cell r="E442" t="str">
            <v>шт</v>
          </cell>
          <cell r="H442">
            <v>84</v>
          </cell>
          <cell r="I442">
            <v>0.7</v>
          </cell>
          <cell r="J442">
            <v>83.3</v>
          </cell>
          <cell r="K442" t="str">
            <v>Заказ Патяки</v>
          </cell>
          <cell r="L442" t="str">
            <v>Заказ Полякова</v>
          </cell>
        </row>
        <row r="443">
          <cell r="A443" t="str">
            <v>ВАНИШ д/ручной чистки ковров 450 мл. *8*16/192/ 1344  Марьина роща</v>
          </cell>
          <cell r="E443" t="str">
            <v>шт</v>
          </cell>
          <cell r="H443">
            <v>72</v>
          </cell>
          <cell r="I443">
            <v>4.95</v>
          </cell>
          <cell r="J443">
            <v>67.05</v>
          </cell>
          <cell r="K443" t="str">
            <v>Заказ Патяки</v>
          </cell>
          <cell r="L443" t="str">
            <v>Заказ Полякова</v>
          </cell>
        </row>
        <row r="444">
          <cell r="A444" t="str">
            <v>ВАНИШ Жидкий 1 л. д/БЕЛОГО белья *6*12/96/ 480  Марьина роща</v>
          </cell>
          <cell r="E444" t="str">
            <v>шт</v>
          </cell>
          <cell r="H444">
            <v>120</v>
          </cell>
          <cell r="I444">
            <v>47</v>
          </cell>
          <cell r="J444">
            <v>73</v>
          </cell>
          <cell r="K444" t="str">
            <v>Заказ Патяки</v>
          </cell>
          <cell r="L444" t="str">
            <v>Заказ Полякова</v>
          </cell>
        </row>
        <row r="445">
          <cell r="A445" t="str">
            <v>ВАНИШ Жидкий 1 л. д/ЦВЕТНОГО белья *6*/96/ 480  Марьина роща</v>
          </cell>
          <cell r="E445" t="str">
            <v>шт</v>
          </cell>
          <cell r="H445">
            <v>120</v>
          </cell>
          <cell r="I445">
            <v>54</v>
          </cell>
          <cell r="J445">
            <v>66</v>
          </cell>
          <cell r="K445" t="str">
            <v>Заказ Патяки</v>
          </cell>
          <cell r="L445" t="str">
            <v>Заказ Полякова</v>
          </cell>
        </row>
        <row r="446">
          <cell r="A446" t="str">
            <v>ВАНИШ Жидкий 450 мп. д/БЕЛОГО белья ^7*21/168/ 1176  Марьина роща</v>
          </cell>
          <cell r="E446" t="str">
            <v>шт</v>
          </cell>
          <cell r="H446">
            <v>75.599999999999994</v>
          </cell>
          <cell r="I446">
            <v>8.5500000000000007</v>
          </cell>
          <cell r="J446">
            <v>67.05</v>
          </cell>
          <cell r="K446" t="str">
            <v>Заказ Патяки</v>
          </cell>
          <cell r="L446" t="str">
            <v>Заказ Полякова</v>
          </cell>
        </row>
        <row r="447">
          <cell r="A447" t="str">
            <v>ВАНИШ Жидкий 450 мп. д/цветного белья *7*21/168/ 1176  Марьина роща</v>
          </cell>
          <cell r="E447" t="str">
            <v>шт</v>
          </cell>
          <cell r="H447">
            <v>75.599999999999994</v>
          </cell>
          <cell r="I447">
            <v>6.75</v>
          </cell>
          <cell r="J447">
            <v>68.849999999999994</v>
          </cell>
          <cell r="K447" t="str">
            <v>Заказ Патяки</v>
          </cell>
          <cell r="L447" t="str">
            <v>Заказ Полякова</v>
          </cell>
        </row>
        <row r="448">
          <cell r="A448" t="str">
            <v>г/душ АКС ICE CHILL     250мл.    *6*12*  Марьина роща</v>
          </cell>
          <cell r="E448" t="str">
            <v>шт</v>
          </cell>
          <cell r="H448">
            <v>22.5</v>
          </cell>
          <cell r="I448">
            <v>6.25</v>
          </cell>
          <cell r="J448">
            <v>16.25</v>
          </cell>
          <cell r="K448" t="str">
            <v>Заказ Патяки</v>
          </cell>
          <cell r="L448" t="str">
            <v>Заказ Полякова</v>
          </cell>
        </row>
        <row r="449">
          <cell r="A449" t="str">
            <v>г/душ АКС БЛЭК    250мл.    *6*12*  Марьина роща</v>
          </cell>
          <cell r="E449" t="str">
            <v>шт</v>
          </cell>
          <cell r="H449">
            <v>21</v>
          </cell>
          <cell r="I449">
            <v>7.5</v>
          </cell>
          <cell r="J449">
            <v>13.5</v>
          </cell>
          <cell r="K449" t="str">
            <v>Заказ Патяки</v>
          </cell>
          <cell r="L449" t="str">
            <v>Заказ Полякова</v>
          </cell>
        </row>
        <row r="450">
          <cell r="A450" t="str">
            <v>г/душ ФА Натуральная Свежесть (Белый Чай и экстракт Бамбука) 250мл 5*10  Марьина роща</v>
          </cell>
          <cell r="E450" t="str">
            <v>шт</v>
          </cell>
          <cell r="H450">
            <v>7.5</v>
          </cell>
          <cell r="I450">
            <v>1.75</v>
          </cell>
          <cell r="J450">
            <v>5.75</v>
          </cell>
          <cell r="K450" t="str">
            <v>Заказ Патяки</v>
          </cell>
          <cell r="L450" t="str">
            <v>Заказ Полякова</v>
          </cell>
        </row>
        <row r="451">
          <cell r="A451" t="str">
            <v>г/душ ФА Ритмы Острова ГАВАЙИ Ананас 250мл 5*10  Марьина роща</v>
          </cell>
          <cell r="E451" t="str">
            <v>шт</v>
          </cell>
          <cell r="G451">
            <v>0.75</v>
          </cell>
          <cell r="J451">
            <v>0.75</v>
          </cell>
          <cell r="K451" t="str">
            <v>Заказ Патяки</v>
          </cell>
          <cell r="L451" t="str">
            <v>Заказ Полякова</v>
          </cell>
        </row>
        <row r="452">
          <cell r="A452" t="str">
            <v>г/душ ФА Ритмы Острова ФИДЖИ Арбуз Иланг-Иланг 250мл 5*10/320/2240  Марьина роща</v>
          </cell>
          <cell r="E452" t="str">
            <v>шт</v>
          </cell>
          <cell r="H452">
            <v>5</v>
          </cell>
          <cell r="J452">
            <v>5</v>
          </cell>
          <cell r="K452" t="str">
            <v>Заказ Патяки</v>
          </cell>
          <cell r="L452" t="str">
            <v>Заказ Полякова</v>
          </cell>
        </row>
        <row r="453">
          <cell r="A453" t="str">
            <v>г/душ ФА Секреты Полинезии Аромат Экзотических цветов Umuhei SPA 250мл 5*10  Марьина роща</v>
          </cell>
          <cell r="E453" t="str">
            <v>шт</v>
          </cell>
          <cell r="H453">
            <v>7.5</v>
          </cell>
          <cell r="I453">
            <v>1</v>
          </cell>
          <cell r="J453">
            <v>6.5</v>
          </cell>
          <cell r="K453" t="str">
            <v>Заказ Патяки</v>
          </cell>
          <cell r="L453" t="str">
            <v>Заказ Полякова</v>
          </cell>
        </row>
        <row r="454">
          <cell r="A454" t="str">
            <v>Дав Бальзам 350мл Густые и Сильные 5*10*/  Марьина роща</v>
          </cell>
          <cell r="E454" t="str">
            <v>шт</v>
          </cell>
          <cell r="H454">
            <v>17.5</v>
          </cell>
          <cell r="I454">
            <v>2.4500000000000002</v>
          </cell>
          <cell r="J454">
            <v>15.05</v>
          </cell>
          <cell r="K454" t="str">
            <v>Заказ Патяки</v>
          </cell>
          <cell r="L454" t="str">
            <v>Заказ Полякова</v>
          </cell>
        </row>
        <row r="455">
          <cell r="A455" t="str">
            <v>Дав Гель д/душа  Ритуал Красоты Питание(Авокадо) 250  6*12* /288/2304  Марьина роща</v>
          </cell>
          <cell r="E455" t="str">
            <v>шт</v>
          </cell>
          <cell r="H455">
            <v>6</v>
          </cell>
          <cell r="I455">
            <v>5.75</v>
          </cell>
          <cell r="J455">
            <v>0.25</v>
          </cell>
          <cell r="K455" t="str">
            <v>Заказ Патяки</v>
          </cell>
          <cell r="L455" t="str">
            <v>Заказ Полякова</v>
          </cell>
        </row>
        <row r="456">
          <cell r="A456" t="str">
            <v>Дав Гель д/душа Глубокое питание и увлажн/Забота 250мл 6*12  Марьина роща</v>
          </cell>
          <cell r="E456" t="str">
            <v>шт</v>
          </cell>
          <cell r="H456">
            <v>30</v>
          </cell>
          <cell r="I456">
            <v>8.25</v>
          </cell>
          <cell r="J456">
            <v>21.75</v>
          </cell>
          <cell r="K456" t="str">
            <v>Заказ Патяки</v>
          </cell>
          <cell r="L456" t="str">
            <v>Заказ Полякова</v>
          </cell>
        </row>
        <row r="457">
          <cell r="A457" t="str">
            <v>Дав Гель д/душа С драгоценными маслами (масло арганы) 250мл.  Марьина роща</v>
          </cell>
          <cell r="E457" t="str">
            <v>шт</v>
          </cell>
          <cell r="H457">
            <v>15</v>
          </cell>
          <cell r="I457">
            <v>3.75</v>
          </cell>
          <cell r="J457">
            <v>11.25</v>
          </cell>
          <cell r="K457" t="str">
            <v>Заказ Патяки</v>
          </cell>
          <cell r="L457" t="str">
            <v>Заказ Полякова</v>
          </cell>
        </row>
        <row r="458">
          <cell r="A458" t="str">
            <v>Дав Гель-скраб д/душа Нежное обновление 250 мл. 6*12  Марьина роща</v>
          </cell>
          <cell r="E458" t="str">
            <v>шт</v>
          </cell>
          <cell r="H458">
            <v>15</v>
          </cell>
          <cell r="I458">
            <v>7.25</v>
          </cell>
          <cell r="J458">
            <v>7.75</v>
          </cell>
          <cell r="K458" t="str">
            <v>Заказ Патяки</v>
          </cell>
          <cell r="L458" t="str">
            <v>Заказ Полякова</v>
          </cell>
        </row>
        <row r="459">
          <cell r="A459" t="str">
            <v>Дав Гельд/душа Ритуал Красоты Восстановление (Кокос) 250 6*12* /288/2304/  Марьина роща</v>
          </cell>
          <cell r="E459" t="str">
            <v>шт</v>
          </cell>
          <cell r="G459">
            <v>3.5</v>
          </cell>
          <cell r="H459">
            <v>6</v>
          </cell>
          <cell r="I459">
            <v>3.75</v>
          </cell>
          <cell r="J459">
            <v>5.75</v>
          </cell>
          <cell r="K459" t="str">
            <v>Заказ Патяки</v>
          </cell>
          <cell r="L459" t="str">
            <v>Заказ Полякова</v>
          </cell>
        </row>
        <row r="460">
          <cell r="A460" t="str">
            <v>ДАВ Дез-спрей Невидимый 150мл. *6 / 396 / 3564  Марьина роща</v>
          </cell>
          <cell r="E460" t="str">
            <v>шт</v>
          </cell>
          <cell r="H460">
            <v>9</v>
          </cell>
          <cell r="I460">
            <v>1.5</v>
          </cell>
          <cell r="J460">
            <v>7.5</v>
          </cell>
          <cell r="K460" t="str">
            <v>Заказ Патяки</v>
          </cell>
          <cell r="L460" t="str">
            <v>Заказ Полякова</v>
          </cell>
        </row>
        <row r="461">
          <cell r="A461" t="str">
            <v>ДАВ Дез-спрей Нежность лепестков (Невидимый) 150мл. *6 / 396 / 3564  Марьина роща</v>
          </cell>
          <cell r="E461" t="str">
            <v>шт</v>
          </cell>
          <cell r="H461">
            <v>13.5</v>
          </cell>
          <cell r="I461">
            <v>2.5499999999999998</v>
          </cell>
          <cell r="J461">
            <v>10.95</v>
          </cell>
          <cell r="K461" t="str">
            <v>Заказ Патяки</v>
          </cell>
          <cell r="L461" t="str">
            <v>Заказ Полякова</v>
          </cell>
        </row>
        <row r="462">
          <cell r="A462" t="str">
            <v>ДАВ Дез-спрей Нежность пудры 150мл. *6 / 396 / 3564  Марьина роща</v>
          </cell>
          <cell r="E462" t="str">
            <v>шт</v>
          </cell>
          <cell r="G462">
            <v>5.55</v>
          </cell>
          <cell r="I462">
            <v>2.25</v>
          </cell>
          <cell r="J462">
            <v>3.3</v>
          </cell>
          <cell r="K462" t="str">
            <v>Заказ Патяки</v>
          </cell>
          <cell r="L462" t="str">
            <v>Заказ Полякова</v>
          </cell>
        </row>
        <row r="463">
          <cell r="A463" t="str">
            <v>ДАВ Дез-спрей Ритуал Красоты Пробуждение Зел.Чай 150 мл. *6 / 396 / 3564  Марьина роща</v>
          </cell>
          <cell r="E463" t="str">
            <v>шт</v>
          </cell>
          <cell r="G463">
            <v>3.15</v>
          </cell>
          <cell r="I463">
            <v>2.1</v>
          </cell>
          <cell r="J463">
            <v>1.05</v>
          </cell>
          <cell r="K463" t="str">
            <v>Заказ Патяки</v>
          </cell>
          <cell r="L463" t="str">
            <v>Заказ Полякова</v>
          </cell>
        </row>
        <row r="464">
          <cell r="A464" t="str">
            <v>ДАВ Дез. СТИК Нежность лепестков (Невидимый) 40мл. *6*  Марьина роща</v>
          </cell>
          <cell r="E464" t="str">
            <v>шт</v>
          </cell>
          <cell r="G464">
            <v>1.84</v>
          </cell>
          <cell r="I464">
            <v>0.96</v>
          </cell>
          <cell r="J464">
            <v>0.88</v>
          </cell>
          <cell r="K464" t="str">
            <v>Заказ Патяки</v>
          </cell>
          <cell r="L464" t="str">
            <v>Заказ Полякова</v>
          </cell>
        </row>
        <row r="465">
          <cell r="A465" t="str">
            <v>ДАВ Дез. СТИК Оригинал (красота и уход ) (син.) 40мл. *6*30*  Марьина роща</v>
          </cell>
          <cell r="E465" t="str">
            <v>шт</v>
          </cell>
          <cell r="G465">
            <v>2</v>
          </cell>
          <cell r="I465">
            <v>1.04</v>
          </cell>
          <cell r="J465">
            <v>0.96</v>
          </cell>
          <cell r="K465" t="str">
            <v>Заказ Патяки</v>
          </cell>
          <cell r="L465" t="str">
            <v>Заказ Полякова</v>
          </cell>
        </row>
        <row r="466">
          <cell r="A466" t="str">
            <v>ДАВ Део- ШАРИК Нежность лепестков (Невидимый) 6 / 288/3456  Марьина роща</v>
          </cell>
          <cell r="E466" t="str">
            <v>шт</v>
          </cell>
          <cell r="H466">
            <v>6</v>
          </cell>
          <cell r="I466">
            <v>0.85</v>
          </cell>
          <cell r="J466">
            <v>5.15</v>
          </cell>
          <cell r="K466" t="str">
            <v>Заказ Патяки</v>
          </cell>
          <cell r="L466" t="str">
            <v>Заказ Полякова</v>
          </cell>
        </row>
        <row r="467">
          <cell r="A467" t="str">
            <v>ДАВ Део- ШАРИК Оригинал (син) 50мл.          *6 / 288/3456  Марьина роща</v>
          </cell>
          <cell r="E467" t="str">
            <v>шт</v>
          </cell>
          <cell r="H467">
            <v>6</v>
          </cell>
          <cell r="I467">
            <v>1.2</v>
          </cell>
          <cell r="J467">
            <v>4.8</v>
          </cell>
          <cell r="K467" t="str">
            <v>Заказ Патяки</v>
          </cell>
          <cell r="L467" t="str">
            <v>Заказ Полякова</v>
          </cell>
        </row>
        <row r="468">
          <cell r="A468" t="str">
            <v>ДАВ МУЖ Дез-спрей Экстразащита без Белых Следов 150мл. *6*12  Марьина роща</v>
          </cell>
          <cell r="E468" t="str">
            <v>шт</v>
          </cell>
          <cell r="H468">
            <v>9</v>
          </cell>
          <cell r="I468">
            <v>5.7</v>
          </cell>
          <cell r="J468">
            <v>3.3</v>
          </cell>
          <cell r="K468" t="str">
            <v>Заказ Патяки</v>
          </cell>
          <cell r="L468" t="str">
            <v>Заказ Полякова</v>
          </cell>
        </row>
        <row r="469">
          <cell r="A469" t="str">
            <v>ДАВ МУЖ Дез. СТИК Без белых следов *6  Марьина роща</v>
          </cell>
          <cell r="E469" t="str">
            <v>шт</v>
          </cell>
          <cell r="H469">
            <v>4.8</v>
          </cell>
          <cell r="I469">
            <v>1.68</v>
          </cell>
          <cell r="J469">
            <v>3.12</v>
          </cell>
          <cell r="K469" t="str">
            <v>Заказ Патяки</v>
          </cell>
          <cell r="L469" t="str">
            <v>Заказ Полякова</v>
          </cell>
        </row>
        <row r="470">
          <cell r="A470" t="str">
            <v>Дав Шамп. 380мл Густые и Сильные *5*10  Марьина роща</v>
          </cell>
          <cell r="E470" t="str">
            <v>шт</v>
          </cell>
          <cell r="H470">
            <v>19.38</v>
          </cell>
          <cell r="I470">
            <v>11.4</v>
          </cell>
          <cell r="J470">
            <v>7.98</v>
          </cell>
          <cell r="K470" t="str">
            <v>Заказ Патяки</v>
          </cell>
          <cell r="L470" t="str">
            <v>Заказ Полякова</v>
          </cell>
        </row>
        <row r="471">
          <cell r="A471" t="str">
            <v>Дав Шамп. МУЖ Свежесть ментола     250мл *6*12* /276/1932/  Марьина роща</v>
          </cell>
          <cell r="E471" t="str">
            <v>шт</v>
          </cell>
          <cell r="H471">
            <v>30</v>
          </cell>
          <cell r="I471">
            <v>19</v>
          </cell>
          <cell r="J471">
            <v>11</v>
          </cell>
          <cell r="K471" t="str">
            <v>Заказ Патяки</v>
          </cell>
          <cell r="L471" t="str">
            <v>Заказ Полякова</v>
          </cell>
        </row>
        <row r="472">
          <cell r="A472" t="str">
            <v>дез Олд Спайс СПРЕЙ Wolfthom (Волк) 150мл   *6  Марьина роща</v>
          </cell>
          <cell r="E472" t="str">
            <v>шт</v>
          </cell>
          <cell r="H472">
            <v>18</v>
          </cell>
          <cell r="I472">
            <v>7.35</v>
          </cell>
          <cell r="J472">
            <v>10.65</v>
          </cell>
          <cell r="K472" t="str">
            <v>Заказ Патяки</v>
          </cell>
          <cell r="L472" t="str">
            <v>Заказ Полякова</v>
          </cell>
        </row>
        <row r="473">
          <cell r="A473" t="str">
            <v>дез. Леди СПРЁИ 24/7 150мл Дыхание свежести (роз.) *6*12  Марьина роща</v>
          </cell>
          <cell r="E473" t="str">
            <v>шт</v>
          </cell>
          <cell r="G473">
            <v>7.95</v>
          </cell>
          <cell r="I473">
            <v>0.9</v>
          </cell>
          <cell r="J473">
            <v>7.05</v>
          </cell>
          <cell r="K473" t="str">
            <v>Заказ Патяки</v>
          </cell>
          <cell r="L473" t="str">
            <v>Заказ Полякова</v>
          </cell>
        </row>
        <row r="474">
          <cell r="A474" t="str">
            <v>дез. Олд Cпайс Стик Wolfthorn (Волк) 50гр *6* /648  Марьина роща</v>
          </cell>
          <cell r="E474" t="str">
            <v>шт</v>
          </cell>
          <cell r="H474">
            <v>6</v>
          </cell>
          <cell r="I474">
            <v>2.0499999999999998</v>
          </cell>
          <cell r="J474">
            <v>3.95</v>
          </cell>
          <cell r="K474" t="str">
            <v>Заказ Патяки</v>
          </cell>
          <cell r="L474" t="str">
            <v>Заказ Полякова</v>
          </cell>
        </row>
        <row r="475">
          <cell r="A475" t="str">
            <v>дез. Олд Спайс СПРЕЙ NIGHIPANTHER 150мл  *6  Марьина роща</v>
          </cell>
          <cell r="E475" t="str">
            <v>шт</v>
          </cell>
          <cell r="H475">
            <v>18</v>
          </cell>
          <cell r="I475">
            <v>5.55</v>
          </cell>
          <cell r="J475">
            <v>12.45</v>
          </cell>
          <cell r="K475" t="str">
            <v>Заказ Патяки</v>
          </cell>
          <cell r="L475" t="str">
            <v>Заказ Полякова</v>
          </cell>
        </row>
        <row r="476">
          <cell r="A476" t="str">
            <v>дез.Рексона Стик Жен. motionsense НЕВИДИМАЯ на черн/ белом 40 мл. *6*30*  Марьина роща</v>
          </cell>
          <cell r="E476" t="str">
            <v>шт</v>
          </cell>
          <cell r="G476">
            <v>2.48</v>
          </cell>
          <cell r="I476">
            <v>0.48</v>
          </cell>
          <cell r="J476">
            <v>2</v>
          </cell>
          <cell r="K476" t="str">
            <v>Заказ Патяки</v>
          </cell>
          <cell r="L476" t="str">
            <v>Заказ Полякова</v>
          </cell>
        </row>
        <row r="477">
          <cell r="A477" t="str">
            <v>дез.Рексона Стик Жен. Абсолютный комфорт (розовый ) 40 мл. 6*12  Марьина роща</v>
          </cell>
          <cell r="E477" t="str">
            <v>шт</v>
          </cell>
          <cell r="G477">
            <v>2.36</v>
          </cell>
          <cell r="I477">
            <v>0.36</v>
          </cell>
          <cell r="J477">
            <v>2</v>
          </cell>
          <cell r="K477" t="str">
            <v>Заказ Патяки</v>
          </cell>
          <cell r="L477" t="str">
            <v>Заказ Полякова</v>
          </cell>
        </row>
        <row r="478">
          <cell r="A478" t="str">
            <v>део-ролик Рексона ЖЕН. Алое      50 мл. *6*24* / 288 / 3456/  Марьина роща</v>
          </cell>
          <cell r="E478" t="str">
            <v>шт</v>
          </cell>
          <cell r="H478">
            <v>1.2</v>
          </cell>
          <cell r="I478">
            <v>1.2</v>
          </cell>
          <cell r="K478" t="str">
            <v>Заказ Патяки</v>
          </cell>
          <cell r="L478" t="str">
            <v>Заказ Полякова</v>
          </cell>
        </row>
        <row r="479">
          <cell r="A479" t="str">
            <v>део-ролик Рексона ЖЕН. Сухость пудры 50 мл. *6*24*  Марьина роща</v>
          </cell>
          <cell r="E479" t="str">
            <v>шт</v>
          </cell>
          <cell r="G479">
            <v>0.6</v>
          </cell>
          <cell r="I479">
            <v>0.6</v>
          </cell>
          <cell r="K479" t="str">
            <v>Заказ Патяки</v>
          </cell>
          <cell r="L479" t="str">
            <v>Заказ Полякова</v>
          </cell>
        </row>
        <row r="480">
          <cell r="A480" t="str">
            <v>ДИСКРИТ 60шт. ТРИО Весенний бриз *8*  Марьина роща</v>
          </cell>
          <cell r="E480" t="str">
            <v>шт</v>
          </cell>
          <cell r="H480">
            <v>25.2</v>
          </cell>
          <cell r="I480">
            <v>2.85</v>
          </cell>
          <cell r="J480">
            <v>22.35</v>
          </cell>
          <cell r="K480" t="str">
            <v>Заказ Патяки</v>
          </cell>
          <cell r="L480" t="str">
            <v>Заказ Полякова</v>
          </cell>
        </row>
        <row r="481">
          <cell r="A481" t="str">
            <v>ДИСКРИТ 60шт. ТРИО Водная Лилия *8*  Марьина роща</v>
          </cell>
          <cell r="E481" t="str">
            <v>шт</v>
          </cell>
          <cell r="H481">
            <v>16.8</v>
          </cell>
          <cell r="I481">
            <v>3.75</v>
          </cell>
          <cell r="J481">
            <v>13.05</v>
          </cell>
          <cell r="K481" t="str">
            <v>Заказ Патяки</v>
          </cell>
          <cell r="L481" t="str">
            <v>Заказ Полякова</v>
          </cell>
        </row>
        <row r="482">
          <cell r="A482" t="str">
            <v>Дихлофос Варан А Универсал 200 мл.ЭКОНОМ     12*24 / 384 / 2304  Марьина роща</v>
          </cell>
          <cell r="E482" t="str">
            <v>шт</v>
          </cell>
          <cell r="H482">
            <v>93.6</v>
          </cell>
          <cell r="I482">
            <v>16.8</v>
          </cell>
          <cell r="J482">
            <v>76.8</v>
          </cell>
          <cell r="K482" t="str">
            <v>Заказ Патяки</v>
          </cell>
          <cell r="L482" t="str">
            <v>Заказ Полякова</v>
          </cell>
        </row>
        <row r="483">
          <cell r="A483" t="str">
            <v>Доместос 500 мл. Атлантическая свежесть 14*28 / 224 / 1120  Марьина роща</v>
          </cell>
          <cell r="E483" t="str">
            <v>шт</v>
          </cell>
          <cell r="H483">
            <v>70</v>
          </cell>
          <cell r="I483">
            <v>17</v>
          </cell>
          <cell r="J483">
            <v>53</v>
          </cell>
          <cell r="K483" t="str">
            <v>Заказ Патяки</v>
          </cell>
          <cell r="L483" t="str">
            <v>Заказ Полякова</v>
          </cell>
        </row>
        <row r="484">
          <cell r="A484" t="str">
            <v>Доместос 500 мл. Лимонная свежесть 14*28/224/1120  Марьина роща</v>
          </cell>
          <cell r="E484" t="str">
            <v>шт</v>
          </cell>
          <cell r="H484">
            <v>14</v>
          </cell>
          <cell r="I484">
            <v>14</v>
          </cell>
          <cell r="K484" t="str">
            <v>Заказ Патяки</v>
          </cell>
          <cell r="L484" t="str">
            <v>Заказ Полякова</v>
          </cell>
        </row>
        <row r="485">
          <cell r="A485" t="str">
            <v>Доместос 500 мл. Хвойная свежесть 14*28 / 224 /1120  Марьина роща</v>
          </cell>
          <cell r="E485" t="str">
            <v>шт</v>
          </cell>
          <cell r="H485">
            <v>14</v>
          </cell>
          <cell r="I485">
            <v>8</v>
          </cell>
          <cell r="J485">
            <v>6</v>
          </cell>
          <cell r="K485" t="str">
            <v>Заказ Патяки</v>
          </cell>
          <cell r="L485" t="str">
            <v>Заказ Полякова</v>
          </cell>
        </row>
        <row r="486">
          <cell r="A486" t="str">
            <v>ДОСЯ   ОПТИМА   4 кг.   Альп. свежесть    *2*4*  /160  Марьина роща</v>
          </cell>
          <cell r="E486" t="str">
            <v>шт</v>
          </cell>
          <cell r="G486">
            <v>1668</v>
          </cell>
          <cell r="I486">
            <v>88</v>
          </cell>
          <cell r="J486">
            <v>1580</v>
          </cell>
          <cell r="K486" t="str">
            <v>Заказ Патяки</v>
          </cell>
          <cell r="L486" t="str">
            <v>Заказ Полякова</v>
          </cell>
        </row>
        <row r="487">
          <cell r="A487" t="str">
            <v>ДОСЯ   ОПТИМА   4 кг.  КОЛОР    *2*4*  /160  Марьина роща</v>
          </cell>
          <cell r="E487" t="str">
            <v>шт</v>
          </cell>
          <cell r="G487">
            <v>176</v>
          </cell>
          <cell r="H487">
            <v>148</v>
          </cell>
          <cell r="I487">
            <v>64</v>
          </cell>
          <cell r="J487">
            <v>260</v>
          </cell>
          <cell r="K487" t="str">
            <v>Заказ Патяки</v>
          </cell>
          <cell r="L487" t="str">
            <v>Заказ Полякова</v>
          </cell>
        </row>
        <row r="488">
          <cell r="A488" t="str">
            <v>ДОСЯ Автомат 400г. Альп. свежесть *22 / 264 / 1320  Марьина роща</v>
          </cell>
          <cell r="E488" t="str">
            <v>шт</v>
          </cell>
          <cell r="G488">
            <v>11.2</v>
          </cell>
          <cell r="I488">
            <v>11.2</v>
          </cell>
          <cell r="K488" t="str">
            <v>Заказ Патяки</v>
          </cell>
          <cell r="L488" t="str">
            <v>Заказ Полякова</v>
          </cell>
        </row>
        <row r="489">
          <cell r="A489" t="str">
            <v>ДОСЯ Стир. пор/руч. стирки 365г Альп. свежесть *22 / 264 / 1320  Марьина роща</v>
          </cell>
          <cell r="E489" t="str">
            <v>шт</v>
          </cell>
          <cell r="H489">
            <v>96.36</v>
          </cell>
          <cell r="I489">
            <v>9.125</v>
          </cell>
          <cell r="J489">
            <v>87.234999999999999</v>
          </cell>
          <cell r="K489" t="str">
            <v>Заказ Патяки</v>
          </cell>
          <cell r="L489" t="str">
            <v>Заказ Полякова</v>
          </cell>
        </row>
        <row r="490">
          <cell r="A490" t="str">
            <v>Дуру Туалетн. мыло 1+1, 4x80гр Крем + Морск. минералы *12* 2040  Марьина роща</v>
          </cell>
          <cell r="E490" t="str">
            <v>шт</v>
          </cell>
          <cell r="H490">
            <v>76.8</v>
          </cell>
          <cell r="I490">
            <v>9.6</v>
          </cell>
          <cell r="J490">
            <v>67.2</v>
          </cell>
          <cell r="K490" t="str">
            <v>Заказ Патяки</v>
          </cell>
          <cell r="L490" t="str">
            <v>Заказ Полякова</v>
          </cell>
        </row>
        <row r="491">
          <cell r="A491" t="str">
            <v>Дуру Туалетн. мыло 1+1, 4x80гр Крем + РОЗ. Грейпфрут *12* / 264 /1680  Марьина роща</v>
          </cell>
          <cell r="E491" t="str">
            <v>шт</v>
          </cell>
          <cell r="H491">
            <v>38.4</v>
          </cell>
          <cell r="I491">
            <v>3.2</v>
          </cell>
          <cell r="J491">
            <v>35.200000000000003</v>
          </cell>
          <cell r="K491" t="str">
            <v>Заказ Патяки</v>
          </cell>
          <cell r="L491" t="str">
            <v>Заказ Полякова</v>
          </cell>
        </row>
        <row r="492">
          <cell r="A492" t="str">
            <v>Дуру Хозяйственное мыло Универсальное 120гр /6384 *24 *48  Марьина роща</v>
          </cell>
          <cell r="E492" t="str">
            <v>шт</v>
          </cell>
          <cell r="H492">
            <v>5.76</v>
          </cell>
          <cell r="I492">
            <v>3</v>
          </cell>
          <cell r="J492">
            <v>2.76</v>
          </cell>
          <cell r="K492" t="str">
            <v>Заказ Патяки</v>
          </cell>
          <cell r="L492" t="str">
            <v>Заказ Полякова</v>
          </cell>
        </row>
        <row r="493">
          <cell r="A493" t="str">
            <v>Дуру Хозяйственное мыло, п/э уп. (2*120гр) /3024  *14*42  Марьина роща</v>
          </cell>
          <cell r="E493" t="str">
            <v>шт</v>
          </cell>
          <cell r="G493">
            <v>85.92</v>
          </cell>
          <cell r="H493">
            <v>0.24</v>
          </cell>
          <cell r="I493">
            <v>20.88</v>
          </cell>
          <cell r="J493">
            <v>65.28</v>
          </cell>
          <cell r="K493" t="str">
            <v>Заказ Патяки</v>
          </cell>
          <cell r="L493" t="str">
            <v>Заказ Полякова</v>
          </cell>
        </row>
        <row r="494">
          <cell r="A494" t="str">
            <v>Дуру Хозяйственное мыло, п/э уп. (4*120гр) /1512  *7 *21  Марьина роща</v>
          </cell>
          <cell r="E494" t="str">
            <v>шт</v>
          </cell>
          <cell r="H494">
            <v>100.8</v>
          </cell>
          <cell r="I494">
            <v>0.96</v>
          </cell>
          <cell r="J494">
            <v>99.84</v>
          </cell>
          <cell r="K494" t="str">
            <v>Заказ Патяки</v>
          </cell>
          <cell r="L494" t="str">
            <v>Заказ Полякова</v>
          </cell>
        </row>
        <row r="495">
          <cell r="A495" t="str">
            <v>ЕХХЕ 3/щ Classic Суперочищающая, средняя *12*48  Марьина роща</v>
          </cell>
          <cell r="E495" t="str">
            <v>шт</v>
          </cell>
          <cell r="H495">
            <v>12</v>
          </cell>
          <cell r="I495">
            <v>3.05</v>
          </cell>
          <cell r="J495">
            <v>8.9499999999999993</v>
          </cell>
          <cell r="K495" t="str">
            <v>Заказ Патяки</v>
          </cell>
          <cell r="L495" t="str">
            <v>Заказ Полякова</v>
          </cell>
        </row>
        <row r="496">
          <cell r="A496" t="str">
            <v>ЕХХЕ 3/щ Extra Макс эффект, жесткая *12*48  Марьина роща</v>
          </cell>
          <cell r="E496" t="str">
            <v>шт</v>
          </cell>
          <cell r="H496">
            <v>6.05</v>
          </cell>
          <cell r="I496">
            <v>2.7</v>
          </cell>
          <cell r="J496">
            <v>3.35</v>
          </cell>
          <cell r="K496" t="str">
            <v>Заказ Патяки</v>
          </cell>
          <cell r="L496" t="str">
            <v>Заказ Полякова</v>
          </cell>
        </row>
        <row r="497">
          <cell r="A497" t="str">
            <v>ЕХХЕ 3/щ Luxury Зеленый чай мягк *12*48  Марьина роща</v>
          </cell>
          <cell r="E497" t="str">
            <v>шт</v>
          </cell>
          <cell r="H497">
            <v>12.05</v>
          </cell>
          <cell r="I497">
            <v>2.7</v>
          </cell>
          <cell r="J497">
            <v>9.35</v>
          </cell>
          <cell r="K497" t="str">
            <v>Заказ Патяки</v>
          </cell>
          <cell r="L497" t="str">
            <v>Заказ Полякова</v>
          </cell>
        </row>
        <row r="498">
          <cell r="A498" t="str">
            <v>ЕХХЕ 3/щ Детская kids 2-6 лет мягк *12*48  Марьина роща</v>
          </cell>
          <cell r="E498" t="str">
            <v>шт</v>
          </cell>
          <cell r="H498">
            <v>6.1</v>
          </cell>
          <cell r="I498">
            <v>1.35</v>
          </cell>
          <cell r="J498">
            <v>4.75</v>
          </cell>
          <cell r="K498" t="str">
            <v>Заказ Патяки</v>
          </cell>
          <cell r="L498" t="str">
            <v>Заказ Полякова</v>
          </cell>
        </row>
        <row r="499">
          <cell r="A499" t="str">
            <v>ЕХХЕ 3/щ Детская school 6-12 лет (мягкая) *12*48  Марьина роща</v>
          </cell>
          <cell r="E499" t="str">
            <v>шт</v>
          </cell>
          <cell r="G499">
            <v>0.4</v>
          </cell>
          <cell r="H499">
            <v>0.6</v>
          </cell>
          <cell r="I499">
            <v>1</v>
          </cell>
          <cell r="K499" t="str">
            <v>Заказ Патяки</v>
          </cell>
          <cell r="L499" t="str">
            <v>Заказ Полякова</v>
          </cell>
        </row>
        <row r="500">
          <cell r="A500" t="str">
            <v>ЕХХЕ MEN дез-спрей ENERGY муж. 150 мл *6*12  Марьина роща</v>
          </cell>
          <cell r="E500" t="str">
            <v>шт</v>
          </cell>
          <cell r="H500">
            <v>36</v>
          </cell>
          <cell r="I500">
            <v>15.6</v>
          </cell>
          <cell r="J500">
            <v>20.399999999999999</v>
          </cell>
          <cell r="K500" t="str">
            <v>Заказ Патяки</v>
          </cell>
          <cell r="L500" t="str">
            <v>Заказ Полякова</v>
          </cell>
        </row>
        <row r="501">
          <cell r="A501" t="str">
            <v>ЕХХЕ MEN дез-спрей FRESH муж. 150 мл *6*12  Марьина роща</v>
          </cell>
          <cell r="E501" t="str">
            <v>шт</v>
          </cell>
          <cell r="H501">
            <v>36</v>
          </cell>
          <cell r="I501">
            <v>15.15</v>
          </cell>
          <cell r="J501">
            <v>20.85</v>
          </cell>
          <cell r="K501" t="str">
            <v>Заказ Патяки</v>
          </cell>
          <cell r="L501" t="str">
            <v>Заказ Полякова</v>
          </cell>
        </row>
        <row r="502">
          <cell r="A502" t="str">
            <v>ЕХХЕ MEN Крем-бальзам п/бритья Тонизирующий 75 мл *6*12  Марьина роща</v>
          </cell>
          <cell r="E502" t="str">
            <v>шт</v>
          </cell>
          <cell r="G502">
            <v>0.375</v>
          </cell>
          <cell r="H502">
            <v>0.9</v>
          </cell>
          <cell r="I502">
            <v>0.375</v>
          </cell>
          <cell r="J502">
            <v>0.9</v>
          </cell>
          <cell r="K502" t="str">
            <v>Заказ Патяки</v>
          </cell>
          <cell r="L502" t="str">
            <v>Заказ Полякова</v>
          </cell>
        </row>
        <row r="503">
          <cell r="A503" t="str">
            <v>ЕХХЕ MEN Пена д/бритья Восстанавливающая ENERGY 200 мл *6*24  Марьина роща</v>
          </cell>
          <cell r="E503" t="str">
            <v>шт</v>
          </cell>
          <cell r="G503">
            <v>9.8000000000000007</v>
          </cell>
          <cell r="H503">
            <v>1.2</v>
          </cell>
          <cell r="I503">
            <v>2</v>
          </cell>
          <cell r="J503">
            <v>9</v>
          </cell>
          <cell r="K503" t="str">
            <v>Заказ Патяки</v>
          </cell>
          <cell r="L503" t="str">
            <v>Заказ Полякова</v>
          </cell>
        </row>
        <row r="504">
          <cell r="A504" t="str">
            <v>ЕХХЕ MEN Пена д/бритья Тонизирующая FRESH 200 мл *6*24  Марьина роща</v>
          </cell>
          <cell r="E504" t="str">
            <v>шт</v>
          </cell>
          <cell r="H504">
            <v>6.2</v>
          </cell>
          <cell r="I504">
            <v>2.2000000000000002</v>
          </cell>
          <cell r="J504">
            <v>4</v>
          </cell>
          <cell r="K504" t="str">
            <v>Заказ Патяки</v>
          </cell>
          <cell r="L504" t="str">
            <v>Заказ Полякова</v>
          </cell>
        </row>
        <row r="505">
          <cell r="A505" t="str">
            <v>ЕХХЕ MEN Шампунь "Сила и энергия" 400 мл *6*12  Марьина роща</v>
          </cell>
          <cell r="E505" t="str">
            <v>шт</v>
          </cell>
          <cell r="H505">
            <v>58</v>
          </cell>
          <cell r="I505">
            <v>14.4</v>
          </cell>
          <cell r="J505">
            <v>43.6</v>
          </cell>
          <cell r="K505" t="str">
            <v>Заказ Патяки</v>
          </cell>
          <cell r="L505" t="str">
            <v>Заказ Полякова</v>
          </cell>
        </row>
        <row r="506">
          <cell r="A506" t="str">
            <v>ЕХХЕ MEN шампунь д/всех типов волос "Тонизирующий" 400 мл *6*12  Марьина роща</v>
          </cell>
          <cell r="E506" t="str">
            <v>шт</v>
          </cell>
          <cell r="H506">
            <v>72</v>
          </cell>
          <cell r="I506">
            <v>20.399999999999999</v>
          </cell>
          <cell r="J506">
            <v>51.6</v>
          </cell>
          <cell r="K506" t="str">
            <v>Заказ Патяки</v>
          </cell>
          <cell r="L506" t="str">
            <v>Заказ Полякова</v>
          </cell>
        </row>
        <row r="507">
          <cell r="A507" t="str">
            <v>ЕХХЕ Бальзам д/губ восстанавливающий З-в-1 эффект (стик 4,2г) *8*24  Марьина роща</v>
          </cell>
          <cell r="E507" t="str">
            <v>шт</v>
          </cell>
          <cell r="G507">
            <v>2.76</v>
          </cell>
          <cell r="I507">
            <v>0.76</v>
          </cell>
          <cell r="J507">
            <v>2</v>
          </cell>
          <cell r="K507" t="str">
            <v>Заказ Патяки</v>
          </cell>
          <cell r="L507" t="str">
            <v>Заказ Полякова</v>
          </cell>
        </row>
        <row r="508">
          <cell r="A508" t="str">
            <v>ЕХХЕ Бальзам д/губ питательный Ультра защита (стик 4,2г) *8*24  Марьина роща</v>
          </cell>
          <cell r="E508" t="str">
            <v>шт</v>
          </cell>
          <cell r="G508">
            <v>3.2</v>
          </cell>
          <cell r="I508">
            <v>0.64</v>
          </cell>
          <cell r="J508">
            <v>2.56</v>
          </cell>
          <cell r="K508" t="str">
            <v>Заказ Патяки</v>
          </cell>
          <cell r="L508" t="str">
            <v>Заказ Полякова</v>
          </cell>
        </row>
        <row r="509">
          <cell r="A509" t="str">
            <v>ЕХХЕ Бальзам д/губ увлажняющий Витаминный (стик 4,2г) *8*48  Марьина роща</v>
          </cell>
          <cell r="E509" t="str">
            <v>шт</v>
          </cell>
          <cell r="G509">
            <v>5.12</v>
          </cell>
          <cell r="I509">
            <v>0.96</v>
          </cell>
          <cell r="J509">
            <v>4.16</v>
          </cell>
          <cell r="K509" t="str">
            <v>Заказ Патяки</v>
          </cell>
          <cell r="L509" t="str">
            <v>Заказ Полякова</v>
          </cell>
        </row>
        <row r="510">
          <cell r="A510" t="str">
            <v>ЕХХЕ Гель д/бритья SENSITIVE (Для чувствительной кожи) 200 мл *6  Марьина роща</v>
          </cell>
          <cell r="E510" t="str">
            <v>шт</v>
          </cell>
          <cell r="G510">
            <v>3</v>
          </cell>
          <cell r="H510">
            <v>24</v>
          </cell>
          <cell r="I510">
            <v>3.8</v>
          </cell>
          <cell r="J510">
            <v>23.2</v>
          </cell>
          <cell r="K510" t="str">
            <v>Заказ Патяки</v>
          </cell>
          <cell r="L510" t="str">
            <v>Заказ Полякова</v>
          </cell>
        </row>
        <row r="511">
          <cell r="A511" t="str">
            <v>ЕХХЕ Гель д/бритья д/всех типов кожи 200 мл *6  Марьина роща</v>
          </cell>
          <cell r="E511" t="str">
            <v>шт</v>
          </cell>
          <cell r="G511">
            <v>28</v>
          </cell>
          <cell r="H511">
            <v>0.4</v>
          </cell>
          <cell r="I511">
            <v>0.8</v>
          </cell>
          <cell r="J511">
            <v>27.6</v>
          </cell>
          <cell r="K511" t="str">
            <v>Заказ Патяки</v>
          </cell>
          <cell r="L511" t="str">
            <v>Заказ Полякова</v>
          </cell>
        </row>
        <row r="512">
          <cell r="A512" t="str">
            <v>ЕХХЕ Гель д/душа Сила и Энергия 400 мл *6*12  Марьина роща</v>
          </cell>
          <cell r="E512" t="str">
            <v>шт</v>
          </cell>
          <cell r="H512">
            <v>67.2</v>
          </cell>
          <cell r="I512">
            <v>46</v>
          </cell>
          <cell r="J512">
            <v>21.2</v>
          </cell>
          <cell r="K512" t="str">
            <v>Заказ Патяки</v>
          </cell>
          <cell r="L512" t="str">
            <v>Заказ Полякова</v>
          </cell>
        </row>
        <row r="513">
          <cell r="A513" t="str">
            <v>ЕХХЕ Гель д/душа Тонизирующий 400 мл *6*12  Марьина роща</v>
          </cell>
          <cell r="E513" t="str">
            <v>шт</v>
          </cell>
          <cell r="H513">
            <v>96</v>
          </cell>
          <cell r="I513">
            <v>49.2</v>
          </cell>
          <cell r="J513">
            <v>46.8</v>
          </cell>
          <cell r="K513" t="str">
            <v>Заказ Патяки</v>
          </cell>
          <cell r="L513" t="str">
            <v>Заказ Полякова</v>
          </cell>
        </row>
        <row r="514">
          <cell r="A514" t="str">
            <v>ЕХХЕ дез-спрей Невидимый жен. 150 мл *6*12  Марьина роща</v>
          </cell>
          <cell r="E514" t="str">
            <v>шт</v>
          </cell>
          <cell r="H514">
            <v>18.149999999999999</v>
          </cell>
          <cell r="I514">
            <v>3.15</v>
          </cell>
          <cell r="J514">
            <v>15</v>
          </cell>
          <cell r="K514" t="str">
            <v>Заказ Патяки</v>
          </cell>
          <cell r="L514" t="str">
            <v>Заказ Полякова</v>
          </cell>
        </row>
        <row r="515">
          <cell r="A515" t="str">
            <v>ЕХХЕ дез-спрей Нежность шёлка жен. 150 мл *6*12  Марьина роща</v>
          </cell>
          <cell r="E515" t="str">
            <v>шт</v>
          </cell>
          <cell r="G515">
            <v>0.6</v>
          </cell>
          <cell r="H515">
            <v>18</v>
          </cell>
          <cell r="I515">
            <v>3.75</v>
          </cell>
          <cell r="J515">
            <v>14.85</v>
          </cell>
          <cell r="K515" t="str">
            <v>Заказ Патяки</v>
          </cell>
          <cell r="L515" t="str">
            <v>Заказ Полякова</v>
          </cell>
        </row>
        <row r="516">
          <cell r="A516" t="str">
            <v>ЕХХЕ дез-спрей Пудра и нежность жен. 150 мл *6*12  Марьина роща</v>
          </cell>
          <cell r="E516" t="str">
            <v>шт</v>
          </cell>
          <cell r="H516">
            <v>3.6</v>
          </cell>
          <cell r="I516">
            <v>2.7</v>
          </cell>
          <cell r="J516">
            <v>0.9</v>
          </cell>
          <cell r="K516" t="str">
            <v>Заказ Патяки</v>
          </cell>
          <cell r="L516" t="str">
            <v>Заказ Полякова</v>
          </cell>
        </row>
        <row r="517">
          <cell r="A517" t="str">
            <v>ЕХХЕ Крем для/бритья Sensitive, 100 мл *5*15  Марьина роща</v>
          </cell>
          <cell r="E517" t="str">
            <v>шт</v>
          </cell>
          <cell r="G517">
            <v>4.7</v>
          </cell>
          <cell r="H517">
            <v>1.5</v>
          </cell>
          <cell r="I517">
            <v>0.7</v>
          </cell>
          <cell r="J517">
            <v>5.5</v>
          </cell>
          <cell r="K517" t="str">
            <v>Заказ Патяки</v>
          </cell>
          <cell r="L517" t="str">
            <v>Заказ Полякова</v>
          </cell>
        </row>
        <row r="518">
          <cell r="A518" t="str">
            <v>ЕХХЕ Крем после бритья Sensitive, 80 мл *5*15  Марьина роща</v>
          </cell>
          <cell r="E518" t="str">
            <v>шт</v>
          </cell>
          <cell r="G518">
            <v>3.92</v>
          </cell>
          <cell r="H518">
            <v>1.28</v>
          </cell>
          <cell r="I518">
            <v>1.28</v>
          </cell>
          <cell r="J518">
            <v>3.92</v>
          </cell>
          <cell r="K518" t="str">
            <v>Заказ Патяки</v>
          </cell>
          <cell r="L518" t="str">
            <v>Заказ Полякова</v>
          </cell>
        </row>
        <row r="519">
          <cell r="A519" t="str">
            <v>ЕХХЕ Пена д/бритья КЛАССИК Sensitive 200 мл *12*24  Марьина роща</v>
          </cell>
          <cell r="E519" t="str">
            <v>шт</v>
          </cell>
          <cell r="G519">
            <v>11.6</v>
          </cell>
          <cell r="H519">
            <v>9.6</v>
          </cell>
          <cell r="I519">
            <v>2.8</v>
          </cell>
          <cell r="J519">
            <v>18.399999999999999</v>
          </cell>
          <cell r="K519" t="str">
            <v>Заказ Патяки</v>
          </cell>
          <cell r="L519" t="str">
            <v>Заказ Полякова</v>
          </cell>
        </row>
        <row r="520">
          <cell r="A520" t="str">
            <v>ЕХХЕ Пена д/бритья КЛАССИК Sport Energy (Cool Effect) 200 мл *12*24  Марьина роща</v>
          </cell>
          <cell r="E520" t="str">
            <v>шт</v>
          </cell>
          <cell r="G520">
            <v>8.6</v>
          </cell>
          <cell r="I520">
            <v>3.4</v>
          </cell>
          <cell r="J520">
            <v>5.2</v>
          </cell>
          <cell r="K520" t="str">
            <v>Заказ Патяки</v>
          </cell>
          <cell r="L520" t="str">
            <v>Заказ Полякова</v>
          </cell>
        </row>
        <row r="521">
          <cell r="A521" t="str">
            <v>Жилетт Гель д/бр. 200мл. Series Восстанавливающий д/Чувств. кожи Зеленый чай *6*  Марьина роща</v>
          </cell>
          <cell r="E521" t="str">
            <v>шт</v>
          </cell>
          <cell r="G521">
            <v>2.2000000000000002</v>
          </cell>
          <cell r="H521">
            <v>4.8</v>
          </cell>
          <cell r="I521">
            <v>3.4</v>
          </cell>
          <cell r="J521">
            <v>3.6</v>
          </cell>
          <cell r="K521" t="str">
            <v>Заказ Патяки</v>
          </cell>
          <cell r="L521" t="str">
            <v>Заказ Полякова</v>
          </cell>
        </row>
        <row r="522">
          <cell r="A522" t="str">
            <v>Жилетт Гель д/бр. 200мл. Series Защищающий Миндальное масло *6*  Марьина роща</v>
          </cell>
          <cell r="E522" t="str">
            <v>шт</v>
          </cell>
          <cell r="G522">
            <v>0.2</v>
          </cell>
          <cell r="I522">
            <v>0.2</v>
          </cell>
          <cell r="K522" t="str">
            <v>Заказ Патяки</v>
          </cell>
          <cell r="L522" t="str">
            <v>Заказ Полякова</v>
          </cell>
        </row>
        <row r="523">
          <cell r="A523" t="str">
            <v>Жилетт ЖЕН Кассета ВЕНУС (2 касс) *4*20 Марьина роща</v>
          </cell>
          <cell r="E523" t="str">
            <v>шт</v>
          </cell>
          <cell r="G523">
            <v>0.3</v>
          </cell>
          <cell r="J523">
            <v>0.3</v>
          </cell>
          <cell r="K523" t="str">
            <v>Заказ Патяки</v>
          </cell>
          <cell r="L523" t="str">
            <v>Заказ Полякова</v>
          </cell>
        </row>
        <row r="524">
          <cell r="A524" t="str">
            <v>Жилетт ЖЕН Кассета ВЕНУС (4 касс) *4*20*  Марьина роща</v>
          </cell>
          <cell r="E524" t="str">
            <v>шт</v>
          </cell>
          <cell r="H524">
            <v>1</v>
          </cell>
          <cell r="I524">
            <v>0.1</v>
          </cell>
          <cell r="J524">
            <v>0.9</v>
          </cell>
          <cell r="K524" t="str">
            <v>Заказ Патяки</v>
          </cell>
          <cell r="L524" t="str">
            <v>Заказ Полякова</v>
          </cell>
        </row>
        <row r="525">
          <cell r="A525" t="str">
            <v>Жилетт ЖЕН Станок ВЕНУС (2 касс) гол. *3*6* 12 /24  Марьина роща</v>
          </cell>
          <cell r="E525" t="str">
            <v>шт</v>
          </cell>
          <cell r="H525">
            <v>2.4</v>
          </cell>
          <cell r="I525">
            <v>0.3</v>
          </cell>
          <cell r="J525">
            <v>2.1</v>
          </cell>
          <cell r="K525" t="str">
            <v>Заказ Патяки</v>
          </cell>
          <cell r="L525" t="str">
            <v>Заказ Полякова</v>
          </cell>
        </row>
        <row r="526">
          <cell r="A526" t="str">
            <v>Жилетт ЖЕН. ОДНОРАЗОВ Симпли Венус на листе (1) *24*168 /1152/4032(5376)  Марьина роща</v>
          </cell>
          <cell r="E526" t="str">
            <v>шт</v>
          </cell>
          <cell r="H526">
            <v>115.2</v>
          </cell>
          <cell r="I526">
            <v>9.6</v>
          </cell>
          <cell r="J526">
            <v>105.6</v>
          </cell>
          <cell r="K526" t="str">
            <v>Заказ Патяки</v>
          </cell>
          <cell r="L526" t="str">
            <v>Заказ Полякова</v>
          </cell>
        </row>
        <row r="527">
          <cell r="A527" t="str">
            <v>Жилетт Кассеты МАК-3 (2)    *4*20*  Марьина роща</v>
          </cell>
          <cell r="E527" t="str">
            <v>шт</v>
          </cell>
          <cell r="H527">
            <v>2</v>
          </cell>
          <cell r="I527">
            <v>0.2</v>
          </cell>
          <cell r="J527">
            <v>1.8</v>
          </cell>
          <cell r="K527" t="str">
            <v>Заказ Патяки</v>
          </cell>
          <cell r="L527" t="str">
            <v>Заказ Полякова</v>
          </cell>
        </row>
        <row r="528">
          <cell r="A528" t="str">
            <v>Жилетт Кассеты ТУРБО (2) *4*20*  Марьина роща</v>
          </cell>
          <cell r="E528" t="str">
            <v>шт</v>
          </cell>
          <cell r="H528">
            <v>0.4</v>
          </cell>
          <cell r="I528">
            <v>0.2</v>
          </cell>
          <cell r="J528">
            <v>0.2</v>
          </cell>
          <cell r="K528" t="str">
            <v>Заказ Патяки</v>
          </cell>
          <cell r="L528" t="str">
            <v>Заказ Полякова</v>
          </cell>
        </row>
        <row r="529">
          <cell r="A529" t="str">
            <v>Жилетт Кассеты ФЬЮЖЕН (2шт)   **4*20  Марьина роща</v>
          </cell>
          <cell r="E529" t="str">
            <v>шт</v>
          </cell>
          <cell r="H529">
            <v>3.6</v>
          </cell>
          <cell r="I529">
            <v>0.4</v>
          </cell>
          <cell r="J529">
            <v>3.2</v>
          </cell>
          <cell r="K529" t="str">
            <v>Заказ Патяки</v>
          </cell>
          <cell r="L529" t="str">
            <v>Заказ Полякова</v>
          </cell>
        </row>
        <row r="530">
          <cell r="A530" t="str">
            <v>Жилетт ОДНОРАЗОВ станок G2 (4+1шт) *12*36 // 2016  Марьина роща</v>
          </cell>
          <cell r="E530" t="str">
            <v>шт</v>
          </cell>
          <cell r="H530">
            <v>36</v>
          </cell>
          <cell r="I530">
            <v>3.2</v>
          </cell>
          <cell r="J530">
            <v>32.799999999999997</v>
          </cell>
          <cell r="K530" t="str">
            <v>Заказ Патяки</v>
          </cell>
          <cell r="L530" t="str">
            <v>Заказ Полякова</v>
          </cell>
        </row>
        <row r="531">
          <cell r="A531" t="str">
            <v>Жилетт ОДНОРАЗОВ станок G2 на ДИСПЛ (1шт) *576 // 16 128 мужской  Марьина роща</v>
          </cell>
          <cell r="E531" t="str">
            <v>шт</v>
          </cell>
          <cell r="G531">
            <v>8.4</v>
          </cell>
          <cell r="H531">
            <v>57.6</v>
          </cell>
          <cell r="I531">
            <v>6.6</v>
          </cell>
          <cell r="J531">
            <v>59.4</v>
          </cell>
          <cell r="K531" t="str">
            <v>Заказ Патяки</v>
          </cell>
          <cell r="L531" t="str">
            <v>Заказ Полякова</v>
          </cell>
        </row>
        <row r="532">
          <cell r="A532" t="str">
            <v>Жилетт Пена д/бр. д/Чувствит. 200мл. *6* *7456  Марьина роща</v>
          </cell>
          <cell r="E532" t="str">
            <v>шт</v>
          </cell>
          <cell r="G532">
            <v>3</v>
          </cell>
          <cell r="I532">
            <v>3</v>
          </cell>
          <cell r="K532" t="str">
            <v>Заказ Патяки</v>
          </cell>
          <cell r="L532" t="str">
            <v>Заказ Полякова</v>
          </cell>
        </row>
        <row r="533">
          <cell r="A533" t="str">
            <v>з/п Аквафреш Детская Сплэш со вк.клуб.и мяты 50мл от 6 до 8 12*  Марьина роща</v>
          </cell>
          <cell r="E533" t="str">
            <v>шт</v>
          </cell>
          <cell r="H533">
            <v>1.2</v>
          </cell>
          <cell r="I533">
            <v>0.35</v>
          </cell>
          <cell r="J533">
            <v>0.85</v>
          </cell>
          <cell r="K533" t="str">
            <v>Заказ Патяки</v>
          </cell>
          <cell r="L533" t="str">
            <v>Заказ Полякова</v>
          </cell>
        </row>
        <row r="534">
          <cell r="A534" t="str">
            <v>з/п Аквафреш Сияющая белизна 100мл *12  Марьина роща</v>
          </cell>
          <cell r="E534" t="str">
            <v>шт</v>
          </cell>
          <cell r="H534">
            <v>6</v>
          </cell>
          <cell r="I534">
            <v>6</v>
          </cell>
          <cell r="K534" t="str">
            <v>Заказ Патяки</v>
          </cell>
          <cell r="L534" t="str">
            <v>Заказ Полякова</v>
          </cell>
        </row>
        <row r="535">
          <cell r="A535" t="str">
            <v>з/п Аквафреш Тотал Кэа 3 осв.- мятная 100 мл. (СИН) *12* /2340  Марьина роща</v>
          </cell>
          <cell r="E535" t="str">
            <v>шт</v>
          </cell>
          <cell r="G535">
            <v>33.9</v>
          </cell>
          <cell r="I535">
            <v>7.1</v>
          </cell>
          <cell r="J535">
            <v>26.8</v>
          </cell>
          <cell r="K535" t="str">
            <v>Заказ Патяки</v>
          </cell>
          <cell r="L535" t="str">
            <v>Заказ Полякова</v>
          </cell>
        </row>
        <row r="536">
          <cell r="A536" t="str">
            <v>З/п. Колгейт Макс. защ. от кариеса Дв. мята 100мл.(зел) *12*48 / 432 /3024  Марьина роща</v>
          </cell>
          <cell r="E536" t="str">
            <v>шт</v>
          </cell>
          <cell r="H536">
            <v>36</v>
          </cell>
          <cell r="I536">
            <v>6</v>
          </cell>
          <cell r="J536">
            <v>30</v>
          </cell>
          <cell r="K536" t="str">
            <v>Заказ Патяки</v>
          </cell>
          <cell r="L536" t="str">
            <v>Заказ Полякова</v>
          </cell>
        </row>
        <row r="537">
          <cell r="A537" t="str">
            <v>З/п. Колгейт Макс. защ. от кариеса Свеж. мята 100мл.(син) *12*48 / 432 / 3024  Марьина роща</v>
          </cell>
          <cell r="E537" t="str">
            <v>шт</v>
          </cell>
          <cell r="G537">
            <v>4.2</v>
          </cell>
          <cell r="I537">
            <v>4.5999999999999996</v>
          </cell>
          <cell r="J537">
            <v>-0.4</v>
          </cell>
          <cell r="K537" t="str">
            <v>Заказ Патяки</v>
          </cell>
          <cell r="L537" t="str">
            <v>Заказ Полякова</v>
          </cell>
        </row>
        <row r="538">
          <cell r="A538" t="str">
            <v>З/п. Колгейт Макс. защ. от кариеса Свеж. мята 50 мл.(син.) *12*72 / 4536  Марьина роща</v>
          </cell>
          <cell r="E538" t="str">
            <v>шт</v>
          </cell>
          <cell r="G538">
            <v>5</v>
          </cell>
          <cell r="I538">
            <v>0.95</v>
          </cell>
          <cell r="J538">
            <v>4.05</v>
          </cell>
          <cell r="K538" t="str">
            <v>Заказ Патяки</v>
          </cell>
          <cell r="L538" t="str">
            <v>Заказ Полякова</v>
          </cell>
        </row>
        <row r="539">
          <cell r="A539" t="str">
            <v>З/п. Колгейт Прополис и Алоэ 100мл. *12*48 / 432 / 3024  Марьина роща</v>
          </cell>
          <cell r="E539" t="str">
            <v>шт</v>
          </cell>
          <cell r="G539">
            <v>8.4</v>
          </cell>
          <cell r="I539">
            <v>3.5</v>
          </cell>
          <cell r="J539">
            <v>4.9000000000000004</v>
          </cell>
          <cell r="K539" t="str">
            <v>Заказ Патяки</v>
          </cell>
          <cell r="L539" t="str">
            <v>Заказ Полякова</v>
          </cell>
        </row>
        <row r="540">
          <cell r="A540" t="str">
            <v>з/щ Аквафреш Стандарт (средн.) 12*144  Марьина роща</v>
          </cell>
          <cell r="E540" t="str">
            <v>шт</v>
          </cell>
          <cell r="H540">
            <v>21.6</v>
          </cell>
          <cell r="I540">
            <v>3.5</v>
          </cell>
          <cell r="J540">
            <v>18.100000000000001</v>
          </cell>
          <cell r="K540" t="str">
            <v>Заказ Патяки</v>
          </cell>
          <cell r="L540" t="str">
            <v>Заказ Полякова</v>
          </cell>
        </row>
        <row r="541">
          <cell r="A541" t="str">
            <v>з/щ Колгейт "Эксперт Чистоты" средние 12*72  Марьина Роща</v>
          </cell>
          <cell r="E541" t="str">
            <v>шт</v>
          </cell>
          <cell r="H541">
            <v>14.4</v>
          </cell>
          <cell r="I541">
            <v>1.5</v>
          </cell>
          <cell r="J541">
            <v>12.9</v>
          </cell>
          <cell r="K541" t="str">
            <v>Заказ Патяки</v>
          </cell>
          <cell r="L541" t="str">
            <v>Заказ Полякова</v>
          </cell>
        </row>
        <row r="542">
          <cell r="A542" t="str">
            <v>КАМЕИ мыло-КУСКОВОЕ BOTANICALS САКУРА 85 гр *6*48 / 912 / 7296 /  Марьина роща</v>
          </cell>
          <cell r="E542" t="str">
            <v>шт</v>
          </cell>
          <cell r="H542">
            <v>18.36</v>
          </cell>
          <cell r="I542">
            <v>2.5499999999999998</v>
          </cell>
          <cell r="J542">
            <v>15.81</v>
          </cell>
          <cell r="K542" t="str">
            <v>Заказ Патяки</v>
          </cell>
          <cell r="L542" t="str">
            <v>Заказ Полякова</v>
          </cell>
        </row>
        <row r="543">
          <cell r="A543" t="str">
            <v>КАМЕИ мыло-КУСКОВОЕ Динамик (Розовый грейпфрут) 85 гр        ‘6*48 / 912 / 7296/  Марьина роща</v>
          </cell>
          <cell r="E543" t="str">
            <v>шт</v>
          </cell>
          <cell r="H543">
            <v>18.614999999999998</v>
          </cell>
          <cell r="I543">
            <v>2.9750000000000001</v>
          </cell>
          <cell r="J543">
            <v>15.64</v>
          </cell>
          <cell r="K543" t="str">
            <v>Заказ Патяки</v>
          </cell>
          <cell r="L543" t="str">
            <v>Заказ Полякова</v>
          </cell>
        </row>
        <row r="544">
          <cell r="A544" t="str">
            <v>КАМЕИ мыло-КУСКОВОЕ Магическое заклинание (magical spell) 85 гр *6*48 /912/ 7296 /  Марьина роща</v>
          </cell>
          <cell r="E544" t="str">
            <v>шт</v>
          </cell>
          <cell r="H544">
            <v>18.36</v>
          </cell>
          <cell r="I544">
            <v>2.9750000000000001</v>
          </cell>
          <cell r="J544">
            <v>15.385</v>
          </cell>
          <cell r="K544" t="str">
            <v>Заказ Патяки</v>
          </cell>
          <cell r="L544" t="str">
            <v>Заказ Полякова</v>
          </cell>
        </row>
        <row r="545">
          <cell r="A545" t="str">
            <v>КАМЕИ мыло-КУСКОВОЕ Романтик (аромат Розы де Багатель) 85 гр *6*48/912/7296/  Марьина роща</v>
          </cell>
          <cell r="E545" t="str">
            <v>шт</v>
          </cell>
          <cell r="H545">
            <v>18.36</v>
          </cell>
          <cell r="I545">
            <v>3.23</v>
          </cell>
          <cell r="J545">
            <v>15.13</v>
          </cell>
          <cell r="K545" t="str">
            <v>Заказ Патяки</v>
          </cell>
          <cell r="L545" t="str">
            <v>Заказ Полякова</v>
          </cell>
        </row>
        <row r="546">
          <cell r="A546" t="str">
            <v>КАМЕЙ Гель д/душа Тайное блаженство (фиалка, драг. масла) 250 мл. *6*12* / 288 / 1728  Марьина роща</v>
          </cell>
          <cell r="E546" t="str">
            <v>шт</v>
          </cell>
          <cell r="H546">
            <v>30</v>
          </cell>
          <cell r="I546">
            <v>8.25</v>
          </cell>
          <cell r="J546">
            <v>21.75</v>
          </cell>
          <cell r="K546" t="str">
            <v>Заказ Патяки</v>
          </cell>
          <cell r="L546" t="str">
            <v>Заказ Полякова</v>
          </cell>
        </row>
        <row r="547">
          <cell r="A547" t="str">
            <v>КАМЕЙ Гель д/душа Японская Сакура 250 мл. *6*12*  Марьина роща</v>
          </cell>
          <cell r="E547" t="str">
            <v>шт</v>
          </cell>
          <cell r="G547">
            <v>0.75</v>
          </cell>
          <cell r="I547">
            <v>0.75</v>
          </cell>
          <cell r="K547" t="str">
            <v>Заказ Патяки</v>
          </cell>
          <cell r="L547" t="str">
            <v>Заказ Полякова</v>
          </cell>
        </row>
        <row r="548">
          <cell r="A548" t="str">
            <v>КАМЕЙ мыло-КУСКОВОЕ JOLIE 85 гр *6*48 / 912 / 7296 /  Марьина роща</v>
          </cell>
          <cell r="E548" t="str">
            <v>шт</v>
          </cell>
          <cell r="H548">
            <v>10.54</v>
          </cell>
          <cell r="I548">
            <v>0.85</v>
          </cell>
          <cell r="J548">
            <v>9.69</v>
          </cell>
          <cell r="K548" t="str">
            <v>Заказ Патяки</v>
          </cell>
          <cell r="L548" t="str">
            <v>Заказ Полякова</v>
          </cell>
        </row>
        <row r="549">
          <cell r="A549" t="str">
            <v>Капля Sorti  900г. Ср-во д/посуды  Алое   *12*  Марьина роща</v>
          </cell>
          <cell r="E549" t="str">
            <v>шт</v>
          </cell>
          <cell r="H549">
            <v>324</v>
          </cell>
          <cell r="I549">
            <v>1.8</v>
          </cell>
          <cell r="J549">
            <v>322.2</v>
          </cell>
          <cell r="K549" t="str">
            <v>Заказ Патяки</v>
          </cell>
          <cell r="L549" t="str">
            <v>Заказ Полякова</v>
          </cell>
        </row>
        <row r="550">
          <cell r="A550" t="str">
            <v>Капля Sorti  900г. Ср-во д/посуды  Лимон   *12* /120/480(600)/  Марьина роща</v>
          </cell>
          <cell r="E550" t="str">
            <v>шт</v>
          </cell>
          <cell r="G550">
            <v>23.4</v>
          </cell>
          <cell r="H550">
            <v>108.9</v>
          </cell>
          <cell r="I550">
            <v>5.4</v>
          </cell>
          <cell r="J550">
            <v>126.9</v>
          </cell>
          <cell r="K550" t="str">
            <v>Заказ Патяки</v>
          </cell>
          <cell r="L550" t="str">
            <v>Заказ Полякова</v>
          </cell>
        </row>
        <row r="551">
          <cell r="A551" t="str">
            <v>Капля Sorti  Ср-во д/посуды 450г.  АЛОЭ (Бальзам)     *10*20  Марьина роща</v>
          </cell>
          <cell r="E551" t="str">
            <v>шт</v>
          </cell>
          <cell r="G551">
            <v>29.25</v>
          </cell>
          <cell r="H551">
            <v>54.45</v>
          </cell>
          <cell r="I551">
            <v>18</v>
          </cell>
          <cell r="J551">
            <v>65.7</v>
          </cell>
          <cell r="K551" t="str">
            <v>Заказ Патяки</v>
          </cell>
          <cell r="L551" t="str">
            <v>Заказ Полякова</v>
          </cell>
        </row>
        <row r="552">
          <cell r="A552" t="str">
            <v>Капля Sorti  Ср-во д/посуды 450г.  ЛИМОН     *10*20  Марьина роща</v>
          </cell>
          <cell r="E552" t="str">
            <v>шт</v>
          </cell>
          <cell r="G552">
            <v>4.5</v>
          </cell>
          <cell r="H552">
            <v>108</v>
          </cell>
          <cell r="I552">
            <v>8.5500000000000007</v>
          </cell>
          <cell r="J552">
            <v>103.95</v>
          </cell>
          <cell r="K552" t="str">
            <v>Заказ Патяки</v>
          </cell>
          <cell r="L552" t="str">
            <v>Заказ Полякова</v>
          </cell>
        </row>
        <row r="553">
          <cell r="A553" t="str">
            <v>Капля Sorti  Чистящее ср-во Ультра эффект ЛИМОН 500г.  *12*24 /192/1728/  Марьина Роща</v>
          </cell>
          <cell r="E553" t="str">
            <v>шт</v>
          </cell>
          <cell r="G553">
            <v>26</v>
          </cell>
          <cell r="I553">
            <v>9.5</v>
          </cell>
          <cell r="J553">
            <v>16.5</v>
          </cell>
          <cell r="K553" t="str">
            <v>Заказ Патяки</v>
          </cell>
          <cell r="L553" t="str">
            <v>Заказ Полякова</v>
          </cell>
        </row>
        <row r="554">
          <cell r="A554" t="str">
            <v>КОМЕТ Банка лимон б/хлора чист порош 475г 10*20*7/ 1260  Марьина роща</v>
          </cell>
          <cell r="E554" t="str">
            <v>шт</v>
          </cell>
          <cell r="G554">
            <v>4.2750000000000004</v>
          </cell>
          <cell r="J554">
            <v>4.2750000000000004</v>
          </cell>
          <cell r="K554" t="str">
            <v>Заказ Патяки</v>
          </cell>
          <cell r="L554" t="str">
            <v>Заказ Полякова</v>
          </cell>
        </row>
        <row r="555">
          <cell r="A555" t="str">
            <v>Котекс Прокладки Ультра Супер 8 шт.   *16  Марьина Роща</v>
          </cell>
          <cell r="E555" t="str">
            <v>шт</v>
          </cell>
          <cell r="G555">
            <v>2.2999999999999998</v>
          </cell>
          <cell r="H555">
            <v>8</v>
          </cell>
          <cell r="I555">
            <v>3.55</v>
          </cell>
          <cell r="J555">
            <v>6.75</v>
          </cell>
          <cell r="K555" t="str">
            <v>Заказ Патяки</v>
          </cell>
          <cell r="L555" t="str">
            <v>Заказ Полякова</v>
          </cell>
        </row>
        <row r="556">
          <cell r="A556" t="str">
            <v>КРОТ д/удаления засоров ЗАВХОЗ 1000г *15  Марьина роща</v>
          </cell>
          <cell r="E556" t="str">
            <v>шт</v>
          </cell>
          <cell r="H556">
            <v>525</v>
          </cell>
          <cell r="I556">
            <v>15</v>
          </cell>
          <cell r="J556">
            <v>510</v>
          </cell>
          <cell r="K556" t="str">
            <v>Заказ Патяки</v>
          </cell>
          <cell r="L556" t="str">
            <v>Заказ Полякова</v>
          </cell>
        </row>
        <row r="557">
          <cell r="A557" t="str">
            <v>Лесной бальзам 400 мл Ополаскиватель д/рта Природная свежесть *6*12/1344  Марьина роща</v>
          </cell>
          <cell r="E557" t="str">
            <v>шт</v>
          </cell>
          <cell r="H557">
            <v>96</v>
          </cell>
          <cell r="I557">
            <v>11.2</v>
          </cell>
          <cell r="J557">
            <v>84.8</v>
          </cell>
          <cell r="K557" t="str">
            <v>Заказ Патяки</v>
          </cell>
          <cell r="L557" t="str">
            <v>Заказ Полякова</v>
          </cell>
        </row>
        <row r="558">
          <cell r="A558" t="str">
            <v>Лесной бальзам Зубная ПАСТА Ромашка с облепихой (Тройной Эффект) 75мл *12*48* / 4608/  Марьина роща</v>
          </cell>
          <cell r="E558" t="str">
            <v>шт</v>
          </cell>
          <cell r="H558">
            <v>9</v>
          </cell>
          <cell r="I558">
            <v>0.75</v>
          </cell>
          <cell r="J558">
            <v>8.25</v>
          </cell>
          <cell r="K558" t="str">
            <v>Заказ Патяки</v>
          </cell>
          <cell r="L558" t="str">
            <v>Заказ Полякова</v>
          </cell>
        </row>
        <row r="559">
          <cell r="A559" t="str">
            <v>Лесной бальзам Ополаскиватель д/рта ДВУХФАЗ. органич.масла Алое 250м *6*  Марьина роща</v>
          </cell>
          <cell r="E559" t="str">
            <v>шт</v>
          </cell>
          <cell r="H559">
            <v>60</v>
          </cell>
          <cell r="I559">
            <v>5</v>
          </cell>
          <cell r="J559">
            <v>55</v>
          </cell>
          <cell r="K559" t="str">
            <v>Заказ Патяки</v>
          </cell>
          <cell r="L559" t="str">
            <v>Заказ Полякова</v>
          </cell>
        </row>
        <row r="560">
          <cell r="A560" t="str">
            <v>Лесной бальзам Ополаскиватель д/рта ДВУХФАЗ. органич.масла Кальц. и уголь 250м *6*  Марьина роща</v>
          </cell>
          <cell r="E560" t="str">
            <v>шт</v>
          </cell>
          <cell r="H560">
            <v>31.5</v>
          </cell>
          <cell r="I560">
            <v>3.5</v>
          </cell>
          <cell r="J560">
            <v>28</v>
          </cell>
          <cell r="K560" t="str">
            <v>Заказ Патяки</v>
          </cell>
          <cell r="L560" t="str">
            <v>Заказ Полякова</v>
          </cell>
        </row>
        <row r="561">
          <cell r="A561" t="str">
            <v>Мастер Фреш МИКРОФИБРА для стекол и зеркал, 1шт. (30*30см) *25*50  Марьина роща</v>
          </cell>
          <cell r="E561" t="str">
            <v>шт</v>
          </cell>
          <cell r="H561">
            <v>5</v>
          </cell>
          <cell r="I561">
            <v>1.25</v>
          </cell>
          <cell r="J561">
            <v>3.75</v>
          </cell>
          <cell r="K561" t="str">
            <v>Заказ Патяки</v>
          </cell>
          <cell r="L561" t="str">
            <v>Заказ Полякова</v>
          </cell>
        </row>
        <row r="562">
          <cell r="A562" t="str">
            <v>Мастер Фреш МИКРОФИБРА универсал. салфетка, 1шт. (30*30см) *25*50  Марьина роща</v>
          </cell>
          <cell r="E562" t="str">
            <v>шт</v>
          </cell>
          <cell r="H562">
            <v>10</v>
          </cell>
          <cell r="I562">
            <v>1</v>
          </cell>
          <cell r="J562">
            <v>9</v>
          </cell>
          <cell r="K562" t="str">
            <v>Заказ Патяки</v>
          </cell>
          <cell r="L562" t="str">
            <v>Заказ Полякова</v>
          </cell>
        </row>
        <row r="563">
          <cell r="A563" t="str">
            <v>Мастер Фреш Мочалка д/посуды для тефлона и эмали 2шт *20*40  Марьина роща</v>
          </cell>
          <cell r="E563" t="str">
            <v>шт</v>
          </cell>
          <cell r="H563">
            <v>30</v>
          </cell>
          <cell r="I563">
            <v>3.45</v>
          </cell>
          <cell r="J563">
            <v>26.55</v>
          </cell>
          <cell r="K563" t="str">
            <v>Заказ Патяки</v>
          </cell>
          <cell r="L563" t="str">
            <v>Заказ Полякова</v>
          </cell>
        </row>
        <row r="564">
          <cell r="A564" t="str">
            <v>Мастер Фреш Порошок для ПММ9в1,1кг. *5*10  Марьина роща</v>
          </cell>
          <cell r="E564" t="str">
            <v>шт</v>
          </cell>
          <cell r="G564">
            <v>58.3</v>
          </cell>
          <cell r="I564">
            <v>3.3</v>
          </cell>
          <cell r="J564">
            <v>55</v>
          </cell>
          <cell r="K564" t="str">
            <v>Заказ Патяки</v>
          </cell>
          <cell r="L564" t="str">
            <v>Заказ Полякова</v>
          </cell>
        </row>
        <row r="565">
          <cell r="A565" t="str">
            <v>Мистер Пропер 1л. Бережная уборка  6*12*  Марьина Роща</v>
          </cell>
          <cell r="E565" t="str">
            <v>шт</v>
          </cell>
          <cell r="H565">
            <v>120</v>
          </cell>
          <cell r="I565">
            <v>9</v>
          </cell>
          <cell r="J565">
            <v>111</v>
          </cell>
          <cell r="K565" t="str">
            <v>Заказ Патяки</v>
          </cell>
          <cell r="L565" t="str">
            <v>Заказ Полякова</v>
          </cell>
        </row>
        <row r="566">
          <cell r="A566" t="str">
            <v>Мистер Пропер 500 мл. Бережная уборка  10*20/200/1200/  Марьина Роща</v>
          </cell>
          <cell r="E566" t="str">
            <v>шт</v>
          </cell>
          <cell r="H566">
            <v>100</v>
          </cell>
          <cell r="I566">
            <v>14.5</v>
          </cell>
          <cell r="J566">
            <v>85.5</v>
          </cell>
          <cell r="K566" t="str">
            <v>Заказ Патяки</v>
          </cell>
          <cell r="L566" t="str">
            <v>Заказ Полякова</v>
          </cell>
        </row>
        <row r="567">
          <cell r="A567" t="str">
            <v>МИФ 400гр. д/руч стирки Морозная свеж. *11*22 / 1386 /  Марьина роща</v>
          </cell>
          <cell r="E567" t="str">
            <v>шт</v>
          </cell>
          <cell r="H567">
            <v>88</v>
          </cell>
          <cell r="J567">
            <v>88</v>
          </cell>
          <cell r="K567" t="str">
            <v>Заказ Патяки</v>
          </cell>
          <cell r="L567" t="str">
            <v>Заказ Полякова</v>
          </cell>
        </row>
        <row r="568">
          <cell r="A568" t="str">
            <v>МИФ автомат 2 кг. Свежий цвет *4*8 / 384 /  Марьина роща</v>
          </cell>
          <cell r="E568" t="str">
            <v>шт</v>
          </cell>
          <cell r="G568">
            <v>4</v>
          </cell>
          <cell r="I568">
            <v>4</v>
          </cell>
          <cell r="K568" t="str">
            <v>Заказ Патяки</v>
          </cell>
          <cell r="L568" t="str">
            <v>Заказ Полякова</v>
          </cell>
        </row>
        <row r="569">
          <cell r="A569" t="str">
            <v>МИФ автомат 400гр. Морозная свежесть *11*22 / 1386 /  Марьина роща</v>
          </cell>
          <cell r="E569" t="str">
            <v>шт</v>
          </cell>
          <cell r="G569">
            <v>146</v>
          </cell>
          <cell r="I569">
            <v>7.2</v>
          </cell>
          <cell r="J569">
            <v>138.80000000000001</v>
          </cell>
          <cell r="K569" t="str">
            <v>Заказ Патяки</v>
          </cell>
          <cell r="L569" t="str">
            <v>Заказ Полякова</v>
          </cell>
        </row>
        <row r="570">
          <cell r="A570" t="str">
            <v>МИФ автомат 400гр. Свежий цвет *11*22 / 1386  Марьина роща</v>
          </cell>
          <cell r="E570" t="str">
            <v>шт</v>
          </cell>
          <cell r="G570">
            <v>216</v>
          </cell>
          <cell r="H570">
            <v>0.4</v>
          </cell>
          <cell r="I570">
            <v>10.4</v>
          </cell>
          <cell r="J570">
            <v>206</v>
          </cell>
          <cell r="K570" t="str">
            <v>Заказ Патяки</v>
          </cell>
          <cell r="L570" t="str">
            <v>Заказ Полякова</v>
          </cell>
        </row>
        <row r="571">
          <cell r="A571" t="str">
            <v>Н/к 3/п Новый Жемчуг 50 мл. детская волшеб.фрукты 6*36  Марьина роща</v>
          </cell>
          <cell r="E571" t="str">
            <v>шт</v>
          </cell>
          <cell r="G571">
            <v>9.85</v>
          </cell>
          <cell r="H571">
            <v>1.8</v>
          </cell>
          <cell r="I571">
            <v>1.05</v>
          </cell>
          <cell r="J571">
            <v>10.6</v>
          </cell>
          <cell r="K571" t="str">
            <v>Заказ Патяки</v>
          </cell>
          <cell r="L571" t="str">
            <v>Заказ Полякова</v>
          </cell>
        </row>
        <row r="572">
          <cell r="A572" t="str">
            <v>Н/к З/п Новый Жемчуг  100 мл. Фтор  8*32 / 576 / 4032  Марьина роща</v>
          </cell>
          <cell r="E572" t="str">
            <v>шт</v>
          </cell>
          <cell r="H572">
            <v>9.6</v>
          </cell>
          <cell r="I572">
            <v>0.7</v>
          </cell>
          <cell r="J572">
            <v>8.9</v>
          </cell>
          <cell r="K572" t="str">
            <v>Заказ Патяки</v>
          </cell>
          <cell r="L572" t="str">
            <v>Заказ Полякова</v>
          </cell>
        </row>
        <row r="573">
          <cell r="A573" t="str">
            <v>Н/к З/п Новый Жемчуг 100 мл. д/всей семьи 8*32  Марьина роща</v>
          </cell>
          <cell r="E573" t="str">
            <v>шт</v>
          </cell>
          <cell r="G573">
            <v>47.9</v>
          </cell>
          <cell r="I573">
            <v>0.1</v>
          </cell>
          <cell r="J573">
            <v>47.8</v>
          </cell>
          <cell r="K573" t="str">
            <v>Заказ Патяки</v>
          </cell>
          <cell r="L573" t="str">
            <v>Заказ Полякова</v>
          </cell>
        </row>
        <row r="574">
          <cell r="A574" t="str">
            <v>Н/к З/п Новый Жемчуг 100 мл. Кальций 8*32  Марьина роща</v>
          </cell>
          <cell r="E574" t="str">
            <v>шт</v>
          </cell>
          <cell r="G574">
            <v>48.3</v>
          </cell>
          <cell r="I574">
            <v>0.2</v>
          </cell>
          <cell r="J574">
            <v>48.1</v>
          </cell>
          <cell r="K574" t="str">
            <v>Заказ Патяки</v>
          </cell>
          <cell r="L574" t="str">
            <v>Заказ Полякова</v>
          </cell>
        </row>
        <row r="575">
          <cell r="A575" t="str">
            <v>Н/к З/п Новый Жемчуг 100 мл. КОМПЛЕКС сильн. мята (син.) *8*32  Марьина роща</v>
          </cell>
          <cell r="E575" t="str">
            <v>шт</v>
          </cell>
          <cell r="G575">
            <v>9.4</v>
          </cell>
          <cell r="I575">
            <v>0.6</v>
          </cell>
          <cell r="J575">
            <v>8.8000000000000007</v>
          </cell>
          <cell r="K575" t="str">
            <v>Заказ Патяки</v>
          </cell>
          <cell r="L575" t="str">
            <v>Заказ Полякова</v>
          </cell>
        </row>
        <row r="576">
          <cell r="A576" t="str">
            <v>Н/к З/п Новый Жемчуг 75 мл. Кальций 6*36 / 648 / 4536  Марьина роща</v>
          </cell>
          <cell r="E576" t="str">
            <v>шт</v>
          </cell>
          <cell r="G576">
            <v>19.875</v>
          </cell>
          <cell r="I576">
            <v>0.75</v>
          </cell>
          <cell r="J576">
            <v>19.125</v>
          </cell>
          <cell r="K576" t="str">
            <v>Заказ Патяки</v>
          </cell>
          <cell r="L576" t="str">
            <v>Заказ Полякова</v>
          </cell>
        </row>
        <row r="577">
          <cell r="A577" t="str">
            <v>Н/к З/п Новый Жемчуг 75 мл. Фтор  6*36  Марьина роща</v>
          </cell>
          <cell r="E577" t="str">
            <v>шт</v>
          </cell>
          <cell r="G577">
            <v>4.2</v>
          </cell>
          <cell r="H577">
            <v>0.9</v>
          </cell>
          <cell r="I577">
            <v>0.15</v>
          </cell>
          <cell r="J577">
            <v>4.95</v>
          </cell>
          <cell r="K577" t="str">
            <v>Заказ Патяки</v>
          </cell>
          <cell r="L577" t="str">
            <v>Заказ Полякова</v>
          </cell>
        </row>
        <row r="578">
          <cell r="A578" t="str">
            <v>Н/к Крем ГИАЛУРОНОВЫЙ 40 мл. д/лица       6*36  Марьина роща</v>
          </cell>
          <cell r="E578" t="str">
            <v>шт</v>
          </cell>
          <cell r="H578">
            <v>4.8</v>
          </cell>
          <cell r="I578">
            <v>0.56000000000000005</v>
          </cell>
          <cell r="J578">
            <v>4.24</v>
          </cell>
          <cell r="K578" t="str">
            <v>Заказ Патяки</v>
          </cell>
          <cell r="L578" t="str">
            <v>Заказ Полякова</v>
          </cell>
        </row>
        <row r="579">
          <cell r="A579" t="str">
            <v>Н/к Крем ДЕТСКИИ 40 мл. Легкий увлажняющий 6*36  Марьина роща</v>
          </cell>
          <cell r="E579" t="str">
            <v>шт</v>
          </cell>
          <cell r="H579">
            <v>4.8</v>
          </cell>
          <cell r="I579">
            <v>0.64</v>
          </cell>
          <cell r="J579">
            <v>4.16</v>
          </cell>
          <cell r="K579" t="str">
            <v>Заказ Патяки</v>
          </cell>
          <cell r="L579" t="str">
            <v>Заказ Полякова</v>
          </cell>
        </row>
        <row r="580">
          <cell r="A580" t="str">
            <v>Н/к Крем ДЕТСКИИ ЗАЩИТНЫЙ 2 в 1 40 мл. 6*36  Марьина роща</v>
          </cell>
          <cell r="E580" t="str">
            <v>шт</v>
          </cell>
          <cell r="H580">
            <v>4.8</v>
          </cell>
          <cell r="I580">
            <v>0.92</v>
          </cell>
          <cell r="J580">
            <v>3.88</v>
          </cell>
          <cell r="K580" t="str">
            <v>Заказ Патяки</v>
          </cell>
          <cell r="L580" t="str">
            <v>Заказ Полякова</v>
          </cell>
        </row>
        <row r="581">
          <cell r="A581" t="str">
            <v>Н/к Крем ДЕТСКИЙ 40 мл. Косметический       6*36  Марьина роща</v>
          </cell>
          <cell r="E581" t="str">
            <v>шт</v>
          </cell>
          <cell r="H581">
            <v>4.8</v>
          </cell>
          <cell r="I581">
            <v>0.56000000000000005</v>
          </cell>
          <cell r="J581">
            <v>4.24</v>
          </cell>
          <cell r="K581" t="str">
            <v>Заказ Патяки</v>
          </cell>
          <cell r="L581" t="str">
            <v>Заказ Полякова</v>
          </cell>
        </row>
        <row r="582">
          <cell r="A582" t="str">
            <v>Н/к Крем КОЛЛАГЕН 40 мл. д/лица       6*36  Марьина роща</v>
          </cell>
          <cell r="E582" t="str">
            <v>шт</v>
          </cell>
          <cell r="G582">
            <v>1.28</v>
          </cell>
          <cell r="I582">
            <v>1</v>
          </cell>
          <cell r="J582">
            <v>0.28000000000000003</v>
          </cell>
          <cell r="K582" t="str">
            <v>Заказ Патяки</v>
          </cell>
          <cell r="L582" t="str">
            <v>Заказ Полякова</v>
          </cell>
        </row>
        <row r="583">
          <cell r="A583" t="str">
            <v>Н/к Крем ЛАНОЛИНОВЫЙ 40 мл. д/лица        6*36  Марьина роща</v>
          </cell>
          <cell r="E583" t="str">
            <v>шт</v>
          </cell>
          <cell r="H583">
            <v>4.8</v>
          </cell>
          <cell r="I583">
            <v>0.32</v>
          </cell>
          <cell r="J583">
            <v>4.4800000000000004</v>
          </cell>
          <cell r="K583" t="str">
            <v>Заказ Патяки</v>
          </cell>
          <cell r="L583" t="str">
            <v>Заказ Полякова</v>
          </cell>
        </row>
        <row r="584">
          <cell r="A584" t="str">
            <v>Н/к Крем ОГУРЕЧНЫЙ     40 мл. д/лица       6*36  Марьина роща</v>
          </cell>
          <cell r="E584" t="str">
            <v>шт</v>
          </cell>
          <cell r="H584">
            <v>2.4</v>
          </cell>
          <cell r="I584">
            <v>0.48</v>
          </cell>
          <cell r="J584">
            <v>1.92</v>
          </cell>
          <cell r="K584" t="str">
            <v>Заказ Патяки</v>
          </cell>
          <cell r="L584" t="str">
            <v>Заказ Полякова</v>
          </cell>
        </row>
        <row r="585">
          <cell r="A585" t="str">
            <v>Н/к Мыло ВАЗЕЛИНОВОЕ 90 гр. 6*72  Марьина роща</v>
          </cell>
          <cell r="E585" t="str">
            <v>шт</v>
          </cell>
          <cell r="H585">
            <v>32.4</v>
          </cell>
          <cell r="I585">
            <v>2.25</v>
          </cell>
          <cell r="J585">
            <v>30.15</v>
          </cell>
          <cell r="K585" t="str">
            <v>Заказ Патяки</v>
          </cell>
          <cell r="L585" t="str">
            <v>Заказ Полякова</v>
          </cell>
        </row>
        <row r="586">
          <cell r="A586" t="str">
            <v>Н/к Мыло ГЛИЦЕРИНОВОЕ 90 гр. 6*72  Марьина роща</v>
          </cell>
          <cell r="E586" t="str">
            <v>шт</v>
          </cell>
          <cell r="G586">
            <v>3.15</v>
          </cell>
          <cell r="I586">
            <v>3.06</v>
          </cell>
          <cell r="J586">
            <v>0.09</v>
          </cell>
          <cell r="K586" t="str">
            <v>Заказ Патяки</v>
          </cell>
          <cell r="L586" t="str">
            <v>Заказ Полякова</v>
          </cell>
        </row>
        <row r="587">
          <cell r="A587" t="str">
            <v>Н/к Мыло ЛАНОЛИНОВОЕ 90 гр. 6*72  Марьина роща</v>
          </cell>
          <cell r="E587" t="str">
            <v>шт</v>
          </cell>
          <cell r="H587">
            <v>32.4</v>
          </cell>
          <cell r="I587">
            <v>1.53</v>
          </cell>
          <cell r="J587">
            <v>30.87</v>
          </cell>
          <cell r="K587" t="str">
            <v>Заказ Патяки</v>
          </cell>
          <cell r="L587" t="str">
            <v>Заказ Полякова</v>
          </cell>
        </row>
        <row r="588">
          <cell r="A588" t="str">
            <v>Н/к Мыло хозяйст. САРМА Отбеливающее 140гр  *48*  Марьина роща</v>
          </cell>
          <cell r="E588" t="str">
            <v>шт</v>
          </cell>
          <cell r="H588">
            <v>40.32</v>
          </cell>
          <cell r="I588">
            <v>12.88</v>
          </cell>
          <cell r="J588">
            <v>27.44</v>
          </cell>
          <cell r="K588" t="str">
            <v>Заказ Патяки</v>
          </cell>
          <cell r="L588" t="str">
            <v>Заказ Полякова</v>
          </cell>
        </row>
        <row r="589">
          <cell r="A589" t="str">
            <v>Н/к Мыло хозяйст. САРМА Против пятен 140г *12*48  Марьина роща</v>
          </cell>
          <cell r="E589" t="str">
            <v>шт</v>
          </cell>
          <cell r="H589">
            <v>67.2</v>
          </cell>
          <cell r="I589">
            <v>16.8</v>
          </cell>
          <cell r="J589">
            <v>50.4</v>
          </cell>
          <cell r="K589" t="str">
            <v>Заказ Патяки</v>
          </cell>
          <cell r="L589" t="str">
            <v>Заказ Полякова</v>
          </cell>
        </row>
        <row r="590">
          <cell r="A590" t="str">
            <v>Н/к Мыло хозяйст. САРМА с АНТИБАКТЕР. эффект. 140гр *48*  Марьина роща</v>
          </cell>
          <cell r="E590" t="str">
            <v>шт</v>
          </cell>
          <cell r="H590">
            <v>40.32</v>
          </cell>
          <cell r="I590">
            <v>7.28</v>
          </cell>
          <cell r="J590">
            <v>33.04</v>
          </cell>
          <cell r="K590" t="str">
            <v>Заказ Патяки</v>
          </cell>
          <cell r="L590" t="str">
            <v>Заказ Полякова</v>
          </cell>
        </row>
        <row r="591">
          <cell r="A591" t="str">
            <v>Н/к Ст/п УШАСТЫЙ НЯНЬ 4,5 кг. Детский (универ.-ный) *3/24/144  Марьина роща</v>
          </cell>
          <cell r="E591" t="str">
            <v>шт</v>
          </cell>
          <cell r="H591">
            <v>540</v>
          </cell>
          <cell r="J591">
            <v>540</v>
          </cell>
          <cell r="K591" t="str">
            <v>Заказ Патяки</v>
          </cell>
          <cell r="L591" t="str">
            <v>Заказ Полякова</v>
          </cell>
        </row>
        <row r="592">
          <cell r="A592" t="str">
            <v>Н/к Ушастый Нянь гель д/посуды (ром.+алоэ) 500 мл. *20/1120  Марьина роща</v>
          </cell>
          <cell r="E592" t="str">
            <v>шт</v>
          </cell>
          <cell r="H592">
            <v>50</v>
          </cell>
          <cell r="I592">
            <v>50</v>
          </cell>
          <cell r="K592" t="str">
            <v>Заказ Патяки</v>
          </cell>
          <cell r="L592" t="str">
            <v>Заказ Полякова</v>
          </cell>
        </row>
        <row r="593">
          <cell r="A593" t="str">
            <v>Н/к Ушастый Нянь Жидкое крем-мыло Олива-Алоэ 300мл *12*24 / 1728  Марьина роща</v>
          </cell>
          <cell r="E593" t="str">
            <v>шт</v>
          </cell>
          <cell r="H593">
            <v>72</v>
          </cell>
          <cell r="I593">
            <v>29.1</v>
          </cell>
          <cell r="J593">
            <v>42.9</v>
          </cell>
          <cell r="K593" t="str">
            <v>Заказ Патяки</v>
          </cell>
          <cell r="L593" t="str">
            <v>Заказ Полякова</v>
          </cell>
        </row>
        <row r="594">
          <cell r="A594" t="str">
            <v>Н/к Ушастый Нянь Мыло АЛОЭ 90гр *6*72  Марьина роща</v>
          </cell>
          <cell r="E594" t="str">
            <v>шт</v>
          </cell>
          <cell r="H594">
            <v>32.4</v>
          </cell>
          <cell r="I594">
            <v>7.92</v>
          </cell>
          <cell r="J594">
            <v>24.48</v>
          </cell>
          <cell r="K594" t="str">
            <v>Заказ Патяки</v>
          </cell>
          <cell r="L594" t="str">
            <v>Заказ Полякова</v>
          </cell>
        </row>
        <row r="595">
          <cell r="A595" t="str">
            <v>Н/к Ушастый Нянь Мыло РОМАШКА 90гр *6*72 // 6048  Марьина роща</v>
          </cell>
          <cell r="E595" t="str">
            <v>шт</v>
          </cell>
          <cell r="H595">
            <v>12.96</v>
          </cell>
          <cell r="I595">
            <v>7.47</v>
          </cell>
          <cell r="J595">
            <v>5.49</v>
          </cell>
          <cell r="K595" t="str">
            <v>Заказ Патяки</v>
          </cell>
          <cell r="L595" t="str">
            <v>Заказ Полякова</v>
          </cell>
        </row>
        <row r="596">
          <cell r="A596" t="str">
            <v>Н/к Ушастый Нянь Мыло Хоз. Пятновыводящее 180г ‘12*36 // 3888  Марьина роща</v>
          </cell>
          <cell r="E596" t="str">
            <v>шт</v>
          </cell>
          <cell r="H596">
            <v>32.4</v>
          </cell>
          <cell r="I596">
            <v>4.32</v>
          </cell>
          <cell r="J596">
            <v>28.08</v>
          </cell>
          <cell r="K596" t="str">
            <v>Заказ Патяки</v>
          </cell>
          <cell r="L596" t="str">
            <v>Заказ Полякова</v>
          </cell>
        </row>
        <row r="597">
          <cell r="A597" t="str">
            <v>Н/к Ушастый Нянь Мыло ХОЗЯЙСТВЕННОЕ Отбеливающее 180г  *12*36 //3888  Марьина роща</v>
          </cell>
          <cell r="E597" t="str">
            <v>шт</v>
          </cell>
          <cell r="H597">
            <v>32.4</v>
          </cell>
          <cell r="I597">
            <v>2.88</v>
          </cell>
          <cell r="J597">
            <v>29.52</v>
          </cell>
          <cell r="K597" t="str">
            <v>Заказ Патяки</v>
          </cell>
          <cell r="L597" t="str">
            <v>Заказ Полякова</v>
          </cell>
        </row>
        <row r="598">
          <cell r="A598" t="str">
            <v>Н/к Ушастый Нянь Отбеливатель 500 гр.     *11*22  Марьина роща</v>
          </cell>
          <cell r="E598" t="str">
            <v>шт</v>
          </cell>
          <cell r="H598">
            <v>38.5</v>
          </cell>
          <cell r="I598">
            <v>5</v>
          </cell>
          <cell r="J598">
            <v>33.5</v>
          </cell>
          <cell r="K598" t="str">
            <v>Заказ Патяки</v>
          </cell>
          <cell r="L598" t="str">
            <v>Заказ Полякова</v>
          </cell>
        </row>
        <row r="599">
          <cell r="A599" t="str">
            <v>Н/к Ушастый Нянь ПЕНА д/купания Облепиха 250мл *7*42  Марьина роща</v>
          </cell>
          <cell r="E599" t="str">
            <v>шт</v>
          </cell>
          <cell r="G599">
            <v>8.5</v>
          </cell>
          <cell r="I599">
            <v>2.25</v>
          </cell>
          <cell r="J599">
            <v>6.25</v>
          </cell>
          <cell r="K599" t="str">
            <v>Заказ Патяки</v>
          </cell>
          <cell r="L599" t="str">
            <v>Заказ Полякова</v>
          </cell>
        </row>
        <row r="600">
          <cell r="A600" t="str">
            <v>Н/к Ушастый Нянь Пятновыводитель 500 гр *11*22  Марьина роща</v>
          </cell>
          <cell r="E600" t="str">
            <v>шт</v>
          </cell>
          <cell r="G600">
            <v>3.5</v>
          </cell>
          <cell r="H600">
            <v>38.5</v>
          </cell>
          <cell r="I600">
            <v>9.5</v>
          </cell>
          <cell r="J600">
            <v>32.5</v>
          </cell>
          <cell r="K600" t="str">
            <v>Заказ Патяки</v>
          </cell>
          <cell r="L600" t="str">
            <v>Заказ Полякова</v>
          </cell>
        </row>
        <row r="601">
          <cell r="A601" t="str">
            <v>Н/к Ушастый Нянь Пятновыводитель 750 мл. *11  Марьина роща</v>
          </cell>
          <cell r="E601" t="str">
            <v>шт</v>
          </cell>
          <cell r="G601">
            <v>5.25</v>
          </cell>
          <cell r="I601">
            <v>5.25</v>
          </cell>
          <cell r="K601" t="str">
            <v>Заказ Патяки</v>
          </cell>
          <cell r="L601" t="str">
            <v>Заказ Полякова</v>
          </cell>
        </row>
        <row r="602">
          <cell r="A602" t="str">
            <v>Натурела ULTRA макси 8 шт.    *24 /3360  Марьина Роща</v>
          </cell>
          <cell r="E602" t="str">
            <v>шт</v>
          </cell>
          <cell r="H602">
            <v>48</v>
          </cell>
          <cell r="I602">
            <v>3.3</v>
          </cell>
          <cell r="J602">
            <v>44.7</v>
          </cell>
          <cell r="K602" t="str">
            <v>Заказ Патяки</v>
          </cell>
          <cell r="L602" t="str">
            <v>Заказ Полякова</v>
          </cell>
        </row>
        <row r="603">
          <cell r="A603" t="str">
            <v>Натурела ULTRA найт 7 шт.    *24 /3432  Марьина Роща</v>
          </cell>
          <cell r="E603" t="str">
            <v>шт</v>
          </cell>
          <cell r="H603">
            <v>48</v>
          </cell>
          <cell r="I603">
            <v>2.7</v>
          </cell>
          <cell r="J603">
            <v>45.3</v>
          </cell>
          <cell r="K603" t="str">
            <v>Заказ Патяки</v>
          </cell>
          <cell r="L603" t="str">
            <v>Заказ Полякова</v>
          </cell>
        </row>
        <row r="604">
          <cell r="A604" t="str">
            <v>Натурела ULTRA нормал 10 шт.    *24 /3456  Марьина Роща</v>
          </cell>
          <cell r="E604" t="str">
            <v>шт</v>
          </cell>
          <cell r="H604">
            <v>48</v>
          </cell>
          <cell r="I604">
            <v>3.4</v>
          </cell>
          <cell r="J604">
            <v>44.6</v>
          </cell>
          <cell r="K604" t="str">
            <v>Заказ Патяки</v>
          </cell>
          <cell r="L604" t="str">
            <v>Заказ Полякова</v>
          </cell>
        </row>
        <row r="605">
          <cell r="A605" t="str">
            <v>Нивея 80745 Душ-гель Крем Абрикос 250 мл. *6*12 / 28б / 2016  Марьина роща</v>
          </cell>
          <cell r="E605" t="str">
            <v>шт</v>
          </cell>
          <cell r="H605">
            <v>30</v>
          </cell>
          <cell r="I605">
            <v>5.25</v>
          </cell>
          <cell r="J605">
            <v>24.75</v>
          </cell>
          <cell r="K605" t="str">
            <v>Заказ Патяки</v>
          </cell>
          <cell r="L605" t="str">
            <v>Заказ Полякова</v>
          </cell>
        </row>
        <row r="606">
          <cell r="A606" t="str">
            <v>Нивея 81700 Пенад/бр. Увлажняющая Защита и уход (синия) 200мл. 6*12* /312/1560  Марьина роща</v>
          </cell>
          <cell r="E606" t="str">
            <v>шт</v>
          </cell>
          <cell r="G606">
            <v>2.4</v>
          </cell>
          <cell r="I606">
            <v>2.4</v>
          </cell>
          <cell r="K606" t="str">
            <v>Заказ Патяки</v>
          </cell>
          <cell r="L606" t="str">
            <v>Заказ Полякова</v>
          </cell>
        </row>
        <row r="607">
          <cell r="A607" t="str">
            <v>Нивея 81720 Пенад/бр. Успокаивающаяд/чувств. кожи (белая) 200мл. 6*12* /312/1560  Марьина роща</v>
          </cell>
          <cell r="E607" t="str">
            <v>шт</v>
          </cell>
          <cell r="H607">
            <v>9.6</v>
          </cell>
          <cell r="I607">
            <v>1.6</v>
          </cell>
          <cell r="J607">
            <v>8</v>
          </cell>
          <cell r="K607" t="str">
            <v>Заказ Патяки</v>
          </cell>
          <cell r="L607" t="str">
            <v>Заказ Полякова</v>
          </cell>
        </row>
        <row r="608">
          <cell r="A608" t="str">
            <v>Нивея 82280 ЖЕН дезод.-Шарик Эффект Пудры 50 мл 6*30 / 450 / 4050  Марьина роща</v>
          </cell>
          <cell r="E608" t="str">
            <v>шт</v>
          </cell>
          <cell r="H608">
            <v>6</v>
          </cell>
          <cell r="I608">
            <v>1.25</v>
          </cell>
          <cell r="J608">
            <v>4.75</v>
          </cell>
          <cell r="K608" t="str">
            <v>Заказ Патяки</v>
          </cell>
          <cell r="L608" t="str">
            <v>Заказ Полякова</v>
          </cell>
        </row>
        <row r="609">
          <cell r="A609" t="str">
            <v>Нивея 82590 Душ-гель Муж. Arctic Ocean 250 мл. 6*12*/312/2184  Марьина роща</v>
          </cell>
          <cell r="E609" t="str">
            <v>шт</v>
          </cell>
          <cell r="G609">
            <v>0.75</v>
          </cell>
          <cell r="H609">
            <v>30</v>
          </cell>
          <cell r="I609">
            <v>12.5</v>
          </cell>
          <cell r="J609">
            <v>18.25</v>
          </cell>
          <cell r="K609" t="str">
            <v>Заказ Патяки</v>
          </cell>
          <cell r="L609" t="str">
            <v>Заказ Полякова</v>
          </cell>
        </row>
        <row r="610">
          <cell r="A610" t="str">
            <v>Олвейс ультра + лайт, 10 шт. желт. *16 *** /2112  Марьина Роща</v>
          </cell>
          <cell r="E610" t="str">
            <v>шт</v>
          </cell>
          <cell r="H610">
            <v>25.6</v>
          </cell>
          <cell r="I610">
            <v>3.68</v>
          </cell>
          <cell r="J610">
            <v>21.92</v>
          </cell>
          <cell r="K610" t="str">
            <v>Заказ Патяки</v>
          </cell>
          <cell r="L610" t="str">
            <v>Заказ Полякова</v>
          </cell>
        </row>
        <row r="611">
          <cell r="A611" t="str">
            <v>Олвейс ультра + найт, 7 шт. (син.) *24 ****** /2160  Марьина Роща</v>
          </cell>
          <cell r="E611" t="str">
            <v>шт</v>
          </cell>
          <cell r="H611">
            <v>19.2</v>
          </cell>
          <cell r="I611">
            <v>4.8</v>
          </cell>
          <cell r="J611">
            <v>14.4</v>
          </cell>
          <cell r="K611" t="str">
            <v>Заказ Патяки</v>
          </cell>
          <cell r="L611" t="str">
            <v>Заказ Полякова</v>
          </cell>
        </row>
        <row r="612">
          <cell r="A612" t="str">
            <v>Олвейс ультра + нормал, 10 шт. оранж. *16 **** /2112  Марьина Роща</v>
          </cell>
          <cell r="E612" t="str">
            <v>шт</v>
          </cell>
          <cell r="H612">
            <v>19.2</v>
          </cell>
          <cell r="I612">
            <v>4.5599999999999996</v>
          </cell>
          <cell r="J612">
            <v>14.64</v>
          </cell>
          <cell r="K612" t="str">
            <v>Заказ Патяки</v>
          </cell>
          <cell r="L612" t="str">
            <v>Заказ Полякова</v>
          </cell>
        </row>
        <row r="613">
          <cell r="A613" t="str">
            <v>Олвейс ультра + супер, 8 шт. (роз.) *20 ***** /1920  Марьина Роща</v>
          </cell>
          <cell r="E613" t="str">
            <v>шт</v>
          </cell>
          <cell r="H613">
            <v>24</v>
          </cell>
          <cell r="I613">
            <v>4</v>
          </cell>
          <cell r="J613">
            <v>20</v>
          </cell>
          <cell r="K613" t="str">
            <v>Заказ Патяки</v>
          </cell>
          <cell r="L613" t="str">
            <v>Заказ Полякова</v>
          </cell>
        </row>
        <row r="614">
          <cell r="A614" t="str">
            <v>освежит. Глейд Морской 300мл. *12*  Марьина роща</v>
          </cell>
          <cell r="E614" t="str">
            <v>шт</v>
          </cell>
          <cell r="H614">
            <v>72</v>
          </cell>
          <cell r="I614">
            <v>17.399999999999999</v>
          </cell>
          <cell r="J614">
            <v>54.6</v>
          </cell>
          <cell r="K614" t="str">
            <v>Заказ Патяки</v>
          </cell>
          <cell r="L614" t="str">
            <v>Заказ Полякова</v>
          </cell>
        </row>
        <row r="615">
          <cell r="A615" t="str">
            <v>освежит. Глейд Океанский оазис 300 мл *12  Марьина роща</v>
          </cell>
          <cell r="E615" t="str">
            <v>шт</v>
          </cell>
          <cell r="H615">
            <v>72</v>
          </cell>
          <cell r="I615">
            <v>18.3</v>
          </cell>
          <cell r="J615">
            <v>53.7</v>
          </cell>
          <cell r="K615" t="str">
            <v>Заказ Патяки</v>
          </cell>
          <cell r="L615" t="str">
            <v>Заказ Полякова</v>
          </cell>
        </row>
        <row r="616">
          <cell r="A616" t="str">
            <v>освежит. Глейд Японский Сад 300 мл *12  Марьина роща</v>
          </cell>
          <cell r="E616" t="str">
            <v>шт</v>
          </cell>
          <cell r="H616">
            <v>72</v>
          </cell>
          <cell r="I616">
            <v>19.2</v>
          </cell>
          <cell r="J616">
            <v>52.8</v>
          </cell>
          <cell r="K616" t="str">
            <v>Заказ Патяки</v>
          </cell>
          <cell r="L616" t="str">
            <v>Заказ Полякова</v>
          </cell>
        </row>
        <row r="617">
          <cell r="A617" t="str">
            <v>Палмолив ЖИДКОЕ мыло Олива и молоко 300 мл. *3*12  Марьина роща</v>
          </cell>
          <cell r="E617" t="str">
            <v>шт</v>
          </cell>
          <cell r="H617">
            <v>3.3</v>
          </cell>
          <cell r="I617">
            <v>2.4</v>
          </cell>
          <cell r="J617">
            <v>0.9</v>
          </cell>
          <cell r="K617" t="str">
            <v>Заказ Патяки</v>
          </cell>
          <cell r="L617" t="str">
            <v>Заказ Полякова</v>
          </cell>
        </row>
        <row r="618">
          <cell r="A618" t="str">
            <v>Палмолив МЬ|ЛО Зел. чай +огурец (бодр.св.) 90гр *6*72  Марьина роща</v>
          </cell>
          <cell r="E618" t="str">
            <v>шт</v>
          </cell>
          <cell r="G618">
            <v>3.15</v>
          </cell>
          <cell r="I618">
            <v>2.7</v>
          </cell>
          <cell r="J618">
            <v>0.45</v>
          </cell>
          <cell r="K618" t="str">
            <v>Заказ Патяки</v>
          </cell>
          <cell r="L618" t="str">
            <v>Заказ Полякова</v>
          </cell>
        </row>
        <row r="619">
          <cell r="A619" t="str">
            <v>Памперс Pants трусики Миди( 6-11 кг) 19 шт *1*4  Марьина роща</v>
          </cell>
          <cell r="E619" t="str">
            <v>шт</v>
          </cell>
          <cell r="G619">
            <v>4</v>
          </cell>
          <cell r="J619">
            <v>4</v>
          </cell>
          <cell r="K619" t="str">
            <v>Заказ Патяки</v>
          </cell>
          <cell r="L619" t="str">
            <v>Заказ Полякова</v>
          </cell>
        </row>
        <row r="620">
          <cell r="A620" t="str">
            <v>Пантин ШАМПУНЬ 250мл Аква Лайт (д/тонк. и жирн. волос) *6  Марьина роща</v>
          </cell>
          <cell r="E620" t="str">
            <v>шт</v>
          </cell>
          <cell r="H620">
            <v>30</v>
          </cell>
          <cell r="I620">
            <v>1</v>
          </cell>
          <cell r="J620">
            <v>29</v>
          </cell>
          <cell r="K620" t="str">
            <v>Заказ Патяки</v>
          </cell>
          <cell r="L620" t="str">
            <v>Заказ Полякова</v>
          </cell>
        </row>
        <row r="621">
          <cell r="A621" t="str">
            <v>Пантин ШАМПУНЬ 250мл Густые и крепкие (д/тонк. и ослаб.волос) *6  Марьина роща</v>
          </cell>
          <cell r="E621" t="str">
            <v>шт</v>
          </cell>
          <cell r="G621">
            <v>0.5</v>
          </cell>
          <cell r="I621">
            <v>0.5</v>
          </cell>
          <cell r="K621" t="str">
            <v>Заказ Патяки</v>
          </cell>
          <cell r="L621" t="str">
            <v>Заказ Полякова</v>
          </cell>
        </row>
        <row r="622">
          <cell r="A622" t="str">
            <v>ПЕРСИЛ 3кг. Автомат КОЛОР Свежесть от вернель *2*4*  Марьина роща</v>
          </cell>
          <cell r="E622" t="str">
            <v>шт</v>
          </cell>
          <cell r="H622">
            <v>144</v>
          </cell>
          <cell r="J622">
            <v>144</v>
          </cell>
          <cell r="K622" t="str">
            <v>Заказ Патяки</v>
          </cell>
          <cell r="L622" t="str">
            <v>Заказ Полякова</v>
          </cell>
        </row>
        <row r="623">
          <cell r="A623" t="str">
            <v>ПЕРСИЛ 450гр Автомат КОЛОР Свежесть от Вернеля *24  Марьина роща</v>
          </cell>
          <cell r="E623" t="str">
            <v>шт</v>
          </cell>
          <cell r="H623">
            <v>216</v>
          </cell>
          <cell r="I623">
            <v>1.8</v>
          </cell>
          <cell r="J623">
            <v>214.2</v>
          </cell>
          <cell r="K623" t="str">
            <v>Заказ Патяки</v>
          </cell>
          <cell r="L623" t="str">
            <v>Заказ Полякова</v>
          </cell>
        </row>
        <row r="624">
          <cell r="A624" t="str">
            <v>Рексона Дез-спрей motionsense КРИСТАЛЛ невидим, (гол) *6/396/3168/  Марьина роща</v>
          </cell>
          <cell r="E624" t="str">
            <v>шт</v>
          </cell>
          <cell r="H624">
            <v>18</v>
          </cell>
          <cell r="I624">
            <v>3.75</v>
          </cell>
          <cell r="J624">
            <v>14.25</v>
          </cell>
          <cell r="K624" t="str">
            <v>Заказ Патяки</v>
          </cell>
          <cell r="L624" t="str">
            <v>Заказ Полякова</v>
          </cell>
        </row>
        <row r="625">
          <cell r="A625" t="str">
            <v>Рексона Дез-спрей motionsense НЕВИДИМАЯ на ч/б 150мл. *6 / 396 / 3168/  Марьина роща</v>
          </cell>
          <cell r="E625" t="str">
            <v>шт</v>
          </cell>
          <cell r="H625">
            <v>18</v>
          </cell>
          <cell r="I625">
            <v>6.9</v>
          </cell>
          <cell r="J625">
            <v>11.1</v>
          </cell>
          <cell r="K625" t="str">
            <v>Заказ Патяки</v>
          </cell>
          <cell r="L625" t="str">
            <v>Заказ Полякова</v>
          </cell>
        </row>
        <row r="626">
          <cell r="A626" t="str">
            <v>Рексона Дез-спрей Абсолютная уверенность 150мл. *6 / 396 / 3564 /  Марьина роща</v>
          </cell>
          <cell r="E626" t="str">
            <v>шт</v>
          </cell>
          <cell r="H626">
            <v>18</v>
          </cell>
          <cell r="I626">
            <v>3.6</v>
          </cell>
          <cell r="J626">
            <v>14.4</v>
          </cell>
          <cell r="K626" t="str">
            <v>Заказ Патяки</v>
          </cell>
          <cell r="L626" t="str">
            <v>Заказ Полякова</v>
          </cell>
        </row>
        <row r="627">
          <cell r="A627" t="str">
            <v>Рексона Дез-спрей Алоэ и Бамбук 150мл *6 / 396 / 3168/  Марьина роща</v>
          </cell>
          <cell r="E627" t="str">
            <v>шт</v>
          </cell>
          <cell r="H627">
            <v>18</v>
          </cell>
          <cell r="I627">
            <v>5.85</v>
          </cell>
          <cell r="J627">
            <v>12.15</v>
          </cell>
          <cell r="K627" t="str">
            <v>Заказ Патяки</v>
          </cell>
          <cell r="L627" t="str">
            <v>Заказ Полякова</v>
          </cell>
        </row>
        <row r="628">
          <cell r="A628" t="str">
            <v>Рексона Дез-спрей МУЖ Свежесть душа 150мл 6*12*/297  Марьина роща</v>
          </cell>
          <cell r="E628" t="str">
            <v>шт</v>
          </cell>
          <cell r="H628">
            <v>1.8</v>
          </cell>
          <cell r="I628">
            <v>1.8</v>
          </cell>
          <cell r="K628" t="str">
            <v>Заказ Патяки</v>
          </cell>
          <cell r="L628" t="str">
            <v>Заказ Полякова</v>
          </cell>
        </row>
        <row r="629">
          <cell r="A629" t="str">
            <v>Санфор WC гель Лимонная свеж. жид. д/чист.и дезинф.750гр. *5*15  Марьина роща</v>
          </cell>
          <cell r="E629" t="str">
            <v>шт</v>
          </cell>
          <cell r="H629">
            <v>225</v>
          </cell>
          <cell r="I629">
            <v>51</v>
          </cell>
          <cell r="J629">
            <v>174</v>
          </cell>
          <cell r="K629" t="str">
            <v>Заказ Патяки</v>
          </cell>
          <cell r="L629" t="str">
            <v>Заказ Полякова</v>
          </cell>
        </row>
        <row r="630">
          <cell r="A630" t="str">
            <v>Санфор WC гель Морской Бриз жид. д/чист.и дезинф.750гр. *5*15  Марьина роща</v>
          </cell>
          <cell r="E630" t="str">
            <v>шт</v>
          </cell>
          <cell r="H630">
            <v>225</v>
          </cell>
          <cell r="I630">
            <v>16.5</v>
          </cell>
          <cell r="J630">
            <v>208.5</v>
          </cell>
          <cell r="K630" t="str">
            <v>Заказ Патяки</v>
          </cell>
          <cell r="L630" t="str">
            <v>Заказ Полякова</v>
          </cell>
        </row>
        <row r="631">
          <cell r="A631" t="str">
            <v>Санфор Актив АНТИРЖАВЧИНА д/чистки и дезинф 750мл 5*15  Марьина роща</v>
          </cell>
          <cell r="E631" t="str">
            <v>шт</v>
          </cell>
          <cell r="H631">
            <v>22.5</v>
          </cell>
          <cell r="I631">
            <v>22.5</v>
          </cell>
          <cell r="K631" t="str">
            <v>Заказ Патяки</v>
          </cell>
          <cell r="L631" t="str">
            <v>Заказ Полякова</v>
          </cell>
        </row>
        <row r="632">
          <cell r="A632" t="str">
            <v>Санфор ср-во для чистки АКРИЛОВЫХ ВАНН Лимон, свеж. жид. 750гр. *5*15  Марьина роща</v>
          </cell>
          <cell r="E632" t="str">
            <v>шт</v>
          </cell>
          <cell r="H632">
            <v>37.5</v>
          </cell>
          <cell r="I632">
            <v>9.75</v>
          </cell>
          <cell r="J632">
            <v>27.75</v>
          </cell>
          <cell r="K632" t="str">
            <v>Заказ Патяки</v>
          </cell>
          <cell r="L632" t="str">
            <v>Заказ Полякова</v>
          </cell>
        </row>
        <row r="633">
          <cell r="A633" t="str">
            <v>СВ 3/паста "Пародонтол" антибакт 63г   *32  Марьина роща</v>
          </cell>
          <cell r="E633" t="str">
            <v>шт</v>
          </cell>
          <cell r="H633">
            <v>10.08</v>
          </cell>
          <cell r="I633">
            <v>1.26</v>
          </cell>
          <cell r="J633">
            <v>8.82</v>
          </cell>
          <cell r="K633" t="str">
            <v>Заказ Патяки</v>
          </cell>
          <cell r="L633" t="str">
            <v>Заказ Полякова</v>
          </cell>
        </row>
        <row r="634">
          <cell r="A634" t="str">
            <v>СВ 3/паста "Пародонтол" тройное действие 63г *32*  Марьина роща</v>
          </cell>
          <cell r="E634" t="str">
            <v>шт</v>
          </cell>
          <cell r="H634">
            <v>10.08</v>
          </cell>
          <cell r="I634">
            <v>0.94499999999999995</v>
          </cell>
          <cell r="J634">
            <v>9.1349999999999998</v>
          </cell>
          <cell r="K634" t="str">
            <v>Заказ Патяки</v>
          </cell>
          <cell r="L634" t="str">
            <v>Заказ Полякова</v>
          </cell>
        </row>
        <row r="635">
          <cell r="A635" t="str">
            <v>Сейфгард мыло-ЖИДКОЕ Классический 225 мл *6*12 И 960 (720)  Марьина роща</v>
          </cell>
          <cell r="E635" t="str">
            <v>шт</v>
          </cell>
          <cell r="G635">
            <v>0.22500000000000001</v>
          </cell>
          <cell r="I635">
            <v>0.22500000000000001</v>
          </cell>
          <cell r="K635" t="str">
            <v>Заказ Патяки</v>
          </cell>
          <cell r="L635" t="str">
            <v>Заказ Полякова</v>
          </cell>
        </row>
        <row r="636">
          <cell r="A636" t="str">
            <v>Сейфгард мыло-КУСКОВОЕ Алоэ 90 гр *6*72 / 6048  Марьина роща</v>
          </cell>
          <cell r="E636" t="str">
            <v>шт</v>
          </cell>
          <cell r="H636">
            <v>32.4</v>
          </cell>
          <cell r="I636">
            <v>10.53</v>
          </cell>
          <cell r="J636">
            <v>21.87</v>
          </cell>
          <cell r="K636" t="str">
            <v>Заказ Патяки</v>
          </cell>
          <cell r="L636" t="str">
            <v>Заказ Полякова</v>
          </cell>
        </row>
        <row r="637">
          <cell r="A637" t="str">
            <v>Сейфгард мыло-КУСКОВОЕ Белое (Классическое) 90гр *6*72/ 864 / 6048  Марьина роща</v>
          </cell>
          <cell r="E637" t="str">
            <v>шт</v>
          </cell>
          <cell r="H637">
            <v>32.4</v>
          </cell>
          <cell r="I637">
            <v>13.86</v>
          </cell>
          <cell r="J637">
            <v>18.54</v>
          </cell>
          <cell r="K637" t="str">
            <v>Заказ Патяки</v>
          </cell>
          <cell r="L637" t="str">
            <v>Заказ Полякова</v>
          </cell>
        </row>
        <row r="638">
          <cell r="A638" t="str">
            <v>СИФ крем 500 мл(560г) Лимон  *8*16/240/960 (720)  Марьина Роща</v>
          </cell>
          <cell r="E638" t="str">
            <v>шт</v>
          </cell>
          <cell r="H638">
            <v>44.8</v>
          </cell>
          <cell r="I638">
            <v>17.920000000000002</v>
          </cell>
          <cell r="J638">
            <v>26.88</v>
          </cell>
          <cell r="K638" t="str">
            <v>Заказ Патяки</v>
          </cell>
          <cell r="L638" t="str">
            <v>Заказ Полякова</v>
          </cell>
        </row>
        <row r="639">
          <cell r="A639" t="str">
            <v>СИФ КУРОК для ВАННОЙ Легкость чистоты (Антиналёт) 500 мл. *6*12/720  Марьина Роща</v>
          </cell>
          <cell r="E639" t="str">
            <v>шт</v>
          </cell>
          <cell r="H639">
            <v>30</v>
          </cell>
          <cell r="I639">
            <v>11</v>
          </cell>
          <cell r="J639">
            <v>19</v>
          </cell>
          <cell r="K639" t="str">
            <v>Заказ Патяки</v>
          </cell>
          <cell r="L639" t="str">
            <v>Заказ Полякова</v>
          </cell>
        </row>
        <row r="640">
          <cell r="A640" t="str">
            <v>СИФ КУРОК для КУХНИ Легкость чистоты (Антижир) 500 мл. *6*12/720  Марьина Роща</v>
          </cell>
          <cell r="E640" t="str">
            <v>шт</v>
          </cell>
          <cell r="H640">
            <v>30</v>
          </cell>
          <cell r="I640">
            <v>10</v>
          </cell>
          <cell r="J640">
            <v>20</v>
          </cell>
          <cell r="K640" t="str">
            <v>Заказ Патяки</v>
          </cell>
          <cell r="L640" t="str">
            <v>Заказ Полякова</v>
          </cell>
        </row>
        <row r="641">
          <cell r="A641" t="str">
            <v>СМС БИМАКС 3000г авт. 100 Пятен *4* / 168 (192) /  Марьина роща</v>
          </cell>
          <cell r="E641" t="str">
            <v>шт</v>
          </cell>
          <cell r="G641">
            <v>147</v>
          </cell>
          <cell r="H641">
            <v>120</v>
          </cell>
          <cell r="I641">
            <v>87</v>
          </cell>
          <cell r="J641">
            <v>180</v>
          </cell>
          <cell r="K641" t="str">
            <v>Заказ Патяки</v>
          </cell>
          <cell r="L641" t="str">
            <v>Заказ Полякова</v>
          </cell>
        </row>
        <row r="642">
          <cell r="A642" t="str">
            <v>СМС БИМАКС 3000г авт. Колор *4* / 168 (192) /  Марьина роща</v>
          </cell>
          <cell r="E642" t="str">
            <v>шт</v>
          </cell>
          <cell r="G642">
            <v>282</v>
          </cell>
          <cell r="I642">
            <v>54</v>
          </cell>
          <cell r="J642">
            <v>228</v>
          </cell>
          <cell r="K642" t="str">
            <v>Заказ Патяки</v>
          </cell>
          <cell r="L642" t="str">
            <v>Заказ Полякова</v>
          </cell>
        </row>
        <row r="643">
          <cell r="A643" t="str">
            <v>СМС БИМАКС 400г авт. 100 пятен *24* /144/1152/  Марьина роща</v>
          </cell>
          <cell r="E643" t="str">
            <v>шт</v>
          </cell>
          <cell r="G643">
            <v>33.200000000000003</v>
          </cell>
          <cell r="H643">
            <v>0.4</v>
          </cell>
          <cell r="I643">
            <v>16</v>
          </cell>
          <cell r="J643">
            <v>17.600000000000001</v>
          </cell>
          <cell r="K643" t="str">
            <v>Заказ Патяки</v>
          </cell>
          <cell r="L643" t="str">
            <v>Заказ Полякова</v>
          </cell>
        </row>
        <row r="644">
          <cell r="A644" t="str">
            <v>СМС БИМАКС 400г авт. Белоснежные вершины *24  Марьина роща</v>
          </cell>
          <cell r="E644" t="str">
            <v>шт</v>
          </cell>
          <cell r="G644">
            <v>99.2</v>
          </cell>
          <cell r="I644">
            <v>7.6</v>
          </cell>
          <cell r="J644">
            <v>91.6</v>
          </cell>
          <cell r="K644" t="str">
            <v>Заказ Патяки</v>
          </cell>
          <cell r="L644" t="str">
            <v>Заказ Полякова</v>
          </cell>
        </row>
        <row r="645">
          <cell r="A645" t="str">
            <v>СМС БИМАКС 400г авт. Колор  *24* /144/1152/  Марьина Роща</v>
          </cell>
          <cell r="E645" t="str">
            <v>шт</v>
          </cell>
          <cell r="G645">
            <v>12.4</v>
          </cell>
          <cell r="I645">
            <v>4</v>
          </cell>
          <cell r="J645">
            <v>8.4</v>
          </cell>
          <cell r="K645" t="str">
            <v>Заказ Патяки</v>
          </cell>
          <cell r="L645" t="str">
            <v>Заказ Полякова</v>
          </cell>
        </row>
        <row r="646">
          <cell r="A646" t="str">
            <v>СМС БИМАКС 400г руч. 100 пятен *24* /144/1152/  Марьина роща</v>
          </cell>
          <cell r="E646" t="str">
            <v>шт</v>
          </cell>
          <cell r="H646">
            <v>48</v>
          </cell>
          <cell r="J646">
            <v>48</v>
          </cell>
          <cell r="K646" t="str">
            <v>Заказ Патяки</v>
          </cell>
          <cell r="L646" t="str">
            <v>Заказ Полякова</v>
          </cell>
        </row>
        <row r="647">
          <cell r="A647" t="str">
            <v>ТАЙД автомат 3 кг Альпийская св-ть *2*6 /252  Марьина Роща</v>
          </cell>
          <cell r="E647" t="str">
            <v>шт</v>
          </cell>
          <cell r="H647">
            <v>180</v>
          </cell>
          <cell r="I647">
            <v>12</v>
          </cell>
          <cell r="J647">
            <v>168</v>
          </cell>
          <cell r="K647" t="str">
            <v>Заказ Патяки</v>
          </cell>
          <cell r="L647" t="str">
            <v>Заказ Полякова</v>
          </cell>
        </row>
        <row r="648">
          <cell r="A648" t="str">
            <v>ТАЙД автомат 3 кг Колор *2*6 /252  Марьина Роща</v>
          </cell>
          <cell r="E648" t="str">
            <v>шт</v>
          </cell>
          <cell r="G648">
            <v>81</v>
          </cell>
          <cell r="H648">
            <v>6</v>
          </cell>
          <cell r="I648">
            <v>57</v>
          </cell>
          <cell r="J648">
            <v>30</v>
          </cell>
          <cell r="K648" t="str">
            <v>Заказ Патяки</v>
          </cell>
          <cell r="L648" t="str">
            <v>Заказ Полякова</v>
          </cell>
        </row>
        <row r="649">
          <cell r="A649" t="str">
            <v>ТАЙД автомат 450 гр. Альпийская св-ть 11*22  /1408  Марьина Роща</v>
          </cell>
          <cell r="E649" t="str">
            <v>шт</v>
          </cell>
          <cell r="H649">
            <v>99</v>
          </cell>
          <cell r="I649">
            <v>7.2</v>
          </cell>
          <cell r="J649">
            <v>91.8</v>
          </cell>
          <cell r="K649" t="str">
            <v>Заказ Патяки</v>
          </cell>
          <cell r="L649" t="str">
            <v>Заказ Полякова</v>
          </cell>
        </row>
        <row r="650">
          <cell r="A650" t="str">
            <v>ТАЙД автомат 450 гр. Колор 11*22  /1408  Марьина Роща</v>
          </cell>
          <cell r="E650" t="str">
            <v>шт</v>
          </cell>
          <cell r="H650">
            <v>99</v>
          </cell>
          <cell r="I650">
            <v>4.95</v>
          </cell>
          <cell r="J650">
            <v>94.05</v>
          </cell>
          <cell r="K650" t="str">
            <v>Заказ Патяки</v>
          </cell>
          <cell r="L650" t="str">
            <v>Заказ Полякова</v>
          </cell>
        </row>
        <row r="651">
          <cell r="A651" t="str">
            <v>ТАЙД автомат 9 кг Колор 1**/78  Марьина Роща</v>
          </cell>
          <cell r="E651" t="str">
            <v>шт</v>
          </cell>
          <cell r="G651">
            <v>9</v>
          </cell>
          <cell r="I651">
            <v>9</v>
          </cell>
          <cell r="K651" t="str">
            <v>Заказ Патяки</v>
          </cell>
          <cell r="L651" t="str">
            <v>Заказ Полякова</v>
          </cell>
        </row>
        <row r="652">
          <cell r="A652" t="str">
            <v>Тимотей Шампунь 400мл Интенсивное восстановление АВОКАДО (сухих и поврежд.) *5*10  Марьина роща</v>
          </cell>
          <cell r="E652" t="str">
            <v>шт</v>
          </cell>
          <cell r="H652">
            <v>32</v>
          </cell>
          <cell r="I652">
            <v>5.6</v>
          </cell>
          <cell r="J652">
            <v>26.4</v>
          </cell>
          <cell r="K652" t="str">
            <v>Заказ Патяки</v>
          </cell>
          <cell r="L652" t="str">
            <v>Заказ Полякова</v>
          </cell>
        </row>
        <row r="653">
          <cell r="A653" t="str">
            <v>Тимотей Шампунь 400мл МУЖ. Прохлада и свежесть МОРСКИЕминералы (д/норм. и жир.) *5*10  Марьина роща</v>
          </cell>
          <cell r="E653" t="str">
            <v>шт</v>
          </cell>
          <cell r="H653">
            <v>24</v>
          </cell>
          <cell r="I653">
            <v>16.8</v>
          </cell>
          <cell r="J653">
            <v>7.2</v>
          </cell>
          <cell r="K653" t="str">
            <v>Заказ Патяки</v>
          </cell>
          <cell r="L653" t="str">
            <v>Заказ Полякова</v>
          </cell>
        </row>
        <row r="654">
          <cell r="A654" t="str">
            <v>Тимотей Шампунь 400мл МУЖ. Чистота и Уход (д/всех типов волос) ‘5*10  Марьина роща</v>
          </cell>
          <cell r="E654" t="str">
            <v>шт</v>
          </cell>
          <cell r="H654">
            <v>16</v>
          </cell>
          <cell r="I654">
            <v>12</v>
          </cell>
          <cell r="J654">
            <v>4</v>
          </cell>
          <cell r="K654" t="str">
            <v>Заказ Патяки</v>
          </cell>
          <cell r="L654" t="str">
            <v>Заказ Полякова</v>
          </cell>
        </row>
        <row r="655">
          <cell r="A655" t="str">
            <v>ФА 150мл. спрей Dry Protect Нежность хлопка 150 мл *6*12  Марьина роща</v>
          </cell>
          <cell r="E655" t="str">
            <v>шт</v>
          </cell>
          <cell r="H655">
            <v>9</v>
          </cell>
          <cell r="I655">
            <v>1.2</v>
          </cell>
          <cell r="J655">
            <v>7.8</v>
          </cell>
          <cell r="K655" t="str">
            <v>Заказ Патяки</v>
          </cell>
          <cell r="L655" t="str">
            <v>Заказ Полякова</v>
          </cell>
        </row>
        <row r="656">
          <cell r="A656" t="str">
            <v>ФА 150мл. спрей Fresh &amp; Free Аромат Лайма и Кокоса *6*12  Марьина роща</v>
          </cell>
          <cell r="E656" t="str">
            <v>шт</v>
          </cell>
          <cell r="G656">
            <v>3.15</v>
          </cell>
          <cell r="I656">
            <v>0.75</v>
          </cell>
          <cell r="J656">
            <v>2.4</v>
          </cell>
          <cell r="K656" t="str">
            <v>Заказ Патяки</v>
          </cell>
          <cell r="L656" t="str">
            <v>Заказ Полякова</v>
          </cell>
        </row>
        <row r="657">
          <cell r="A657" t="str">
            <v>ФА 150мл. спрей Аромат Белого Чая *6*12*  Марьина роща</v>
          </cell>
          <cell r="E657" t="str">
            <v>шт</v>
          </cell>
          <cell r="G657">
            <v>4.2</v>
          </cell>
          <cell r="I657">
            <v>2.1</v>
          </cell>
          <cell r="J657">
            <v>2.1</v>
          </cell>
          <cell r="K657" t="str">
            <v>Заказ Патяки</v>
          </cell>
          <cell r="L657" t="str">
            <v>Заказ Полякова</v>
          </cell>
        </row>
        <row r="658">
          <cell r="A658" t="str">
            <v>ФА 150мл. спрей Ритмы остр. Бали Манго Ваниль 150 мл *6*12  Марьина роща</v>
          </cell>
          <cell r="E658" t="str">
            <v>шт</v>
          </cell>
          <cell r="G658">
            <v>5.25</v>
          </cell>
          <cell r="I658">
            <v>0.9</v>
          </cell>
          <cell r="J658">
            <v>4.3499999999999996</v>
          </cell>
          <cell r="K658" t="str">
            <v>Заказ Патяки</v>
          </cell>
          <cell r="L658" t="str">
            <v>Заказ Полякова</v>
          </cell>
        </row>
        <row r="659">
          <cell r="A659" t="str">
            <v>ФАКС Туалетн. мыло Крем и Кокосовое молоко , 75г *6*12 // 8064 Марьина роща</v>
          </cell>
          <cell r="E659" t="str">
            <v>шт</v>
          </cell>
          <cell r="G659">
            <v>1.2749999999999999</v>
          </cell>
          <cell r="H659">
            <v>9</v>
          </cell>
          <cell r="J659">
            <v>10.275</v>
          </cell>
          <cell r="K659" t="str">
            <v>Заказ Патяки</v>
          </cell>
          <cell r="L659" t="str">
            <v>Заказ Полякова</v>
          </cell>
        </row>
        <row r="660">
          <cell r="A660" t="str">
            <v>ФАКС Туалетн. мыло лесная ягода/гранат 75 гр. 6*72  Марьина Роща</v>
          </cell>
          <cell r="E660" t="str">
            <v>шт</v>
          </cell>
          <cell r="G660">
            <v>0.45</v>
          </cell>
          <cell r="H660">
            <v>5.4</v>
          </cell>
          <cell r="J660">
            <v>5.85</v>
          </cell>
          <cell r="K660" t="str">
            <v>Заказ Патяки</v>
          </cell>
          <cell r="L660" t="str">
            <v>Заказ Полякова</v>
          </cell>
        </row>
        <row r="661">
          <cell r="A661" t="str">
            <v>ФАКС Туалетн. мыло ПЕРСИК/МИНДАЛ. МОЛОЧКО 75 гр. 6*12  Марьина роща</v>
          </cell>
          <cell r="E661" t="str">
            <v>шт</v>
          </cell>
          <cell r="G661">
            <v>1.65</v>
          </cell>
          <cell r="H661">
            <v>4.5750000000000002</v>
          </cell>
          <cell r="I661">
            <v>0.15</v>
          </cell>
          <cell r="J661">
            <v>6.0750000000000002</v>
          </cell>
          <cell r="K661" t="str">
            <v>Заказ Патяки</v>
          </cell>
          <cell r="L661" t="str">
            <v>Заказ Полякова</v>
          </cell>
        </row>
        <row r="662">
          <cell r="A662" t="str">
            <v>ФАКС Туалетн. мыло Яблоко/Авокадо 75 гр. 6*72  Марьина роща</v>
          </cell>
          <cell r="E662" t="str">
            <v>шт</v>
          </cell>
          <cell r="G662">
            <v>2.1</v>
          </cell>
          <cell r="H662">
            <v>9</v>
          </cell>
          <cell r="J662">
            <v>11.1</v>
          </cell>
          <cell r="K662" t="str">
            <v>Заказ Патяки</v>
          </cell>
          <cell r="L662" t="str">
            <v>Заказ Полякова</v>
          </cell>
        </row>
        <row r="663">
          <cell r="A663" t="str">
            <v>ФЕЙРИ  д/посуды  лимон   450мл  Марьина роща</v>
          </cell>
          <cell r="E663" t="str">
            <v>шт</v>
          </cell>
          <cell r="H663">
            <v>274.05</v>
          </cell>
          <cell r="I663">
            <v>31.5</v>
          </cell>
          <cell r="J663">
            <v>242.55</v>
          </cell>
          <cell r="K663" t="str">
            <v>Заказ Патяки</v>
          </cell>
          <cell r="L663" t="str">
            <v>Заказ Полякова</v>
          </cell>
        </row>
        <row r="664">
          <cell r="A664" t="str">
            <v>ФЕЙРИ 900мл д/посуды Ромашка *6*12*  Марьина роща</v>
          </cell>
          <cell r="E664" t="str">
            <v>шт</v>
          </cell>
          <cell r="H664">
            <v>367.2</v>
          </cell>
          <cell r="I664">
            <v>9.9</v>
          </cell>
          <cell r="J664">
            <v>357.3</v>
          </cell>
          <cell r="K664" t="str">
            <v>Заказ Патяки</v>
          </cell>
          <cell r="L664" t="str">
            <v>Заказ Полякова</v>
          </cell>
        </row>
        <row r="665">
          <cell r="A665" t="str">
            <v>ФЕЙРИ д/посуды Чайное Дерево 450мл. *7*21  Марьина роща</v>
          </cell>
          <cell r="E665" t="str">
            <v>шт</v>
          </cell>
          <cell r="H665">
            <v>94.5</v>
          </cell>
          <cell r="I665">
            <v>6.3</v>
          </cell>
          <cell r="J665">
            <v>88.2</v>
          </cell>
          <cell r="K665" t="str">
            <v>Заказ Патяки</v>
          </cell>
          <cell r="L665" t="str">
            <v>Заказ Полякова</v>
          </cell>
        </row>
        <row r="666">
          <cell r="A666" t="str">
            <v>ФИНИШ Таблетки POWER ( 50 таблеток) *1*5/60/240  Марьина роща</v>
          </cell>
          <cell r="E666" t="str">
            <v>шт</v>
          </cell>
          <cell r="G666">
            <v>4.25</v>
          </cell>
          <cell r="I666">
            <v>0.75</v>
          </cell>
          <cell r="J666">
            <v>3.5</v>
          </cell>
          <cell r="K666" t="str">
            <v>Заказ Патяки</v>
          </cell>
          <cell r="L666" t="str">
            <v>Заказ Полякова</v>
          </cell>
        </row>
        <row r="667">
          <cell r="A667" t="str">
            <v>ФИНИШ Таблетки POWER (100 таблеток) *1*3 /36/144  Марьина Роща</v>
          </cell>
          <cell r="E667" t="str">
            <v>шт</v>
          </cell>
          <cell r="H667">
            <v>9.6</v>
          </cell>
          <cell r="J667">
            <v>9.6</v>
          </cell>
          <cell r="K667" t="str">
            <v>Заказ Патяки</v>
          </cell>
          <cell r="L667" t="str">
            <v>Заказ Полякова</v>
          </cell>
        </row>
        <row r="668">
          <cell r="A668" t="str">
            <v>ФИНИШ Таблетки POWER (25 таблеток) *3*6 (450)  Марьина Роща</v>
          </cell>
          <cell r="E668" t="str">
            <v>шт</v>
          </cell>
          <cell r="G668">
            <v>3.44</v>
          </cell>
          <cell r="H668">
            <v>0.86</v>
          </cell>
          <cell r="I668">
            <v>3.44</v>
          </cell>
          <cell r="J668">
            <v>0.86</v>
          </cell>
          <cell r="K668" t="str">
            <v>Заказ Патяки</v>
          </cell>
          <cell r="L668" t="str">
            <v>Заказ Полякова</v>
          </cell>
        </row>
        <row r="669">
          <cell r="A669" t="str">
            <v>Фруктис Шампунь SOS Восстан. (д/секущихся и поврежденных) 250мл *6*12  Марьина роща</v>
          </cell>
          <cell r="E669" t="str">
            <v>шт</v>
          </cell>
          <cell r="G669">
            <v>1</v>
          </cell>
          <cell r="I669">
            <v>1</v>
          </cell>
          <cell r="K669" t="str">
            <v>Заказ Патяки</v>
          </cell>
          <cell r="L669" t="str">
            <v>Заказ Полякова</v>
          </cell>
        </row>
        <row r="670">
          <cell r="A670" t="str">
            <v>Фруктис Шампунь ГОДЖИ Стойкий Цвет (д/окрашенных) 250мл *6*12  Марьина роща</v>
          </cell>
          <cell r="E670" t="str">
            <v>шт</v>
          </cell>
          <cell r="G670">
            <v>2.5</v>
          </cell>
          <cell r="I670">
            <v>2.5</v>
          </cell>
          <cell r="K670" t="str">
            <v>Заказ Патяки</v>
          </cell>
          <cell r="L670" t="str">
            <v>Заказ Полякова</v>
          </cell>
        </row>
        <row r="671">
          <cell r="A671" t="str">
            <v>Фруктис Шампунь КОКОСОВЫЙ БАЛАНС 250мл *6*12  Марьина роща</v>
          </cell>
          <cell r="E671" t="str">
            <v>шт</v>
          </cell>
          <cell r="H671">
            <v>6</v>
          </cell>
          <cell r="I671">
            <v>6</v>
          </cell>
          <cell r="K671" t="str">
            <v>Заказ Патяки</v>
          </cell>
          <cell r="L671" t="str">
            <v>Заказ Полякова</v>
          </cell>
        </row>
        <row r="672">
          <cell r="A672" t="str">
            <v>Фруктис Шампунь РОСТ во всю СИЛУ (д/ослабл„ склонных к выпадению) 250мл *6*12  Марьина роща</v>
          </cell>
          <cell r="E672" t="str">
            <v>шт</v>
          </cell>
          <cell r="H672">
            <v>6</v>
          </cell>
          <cell r="I672">
            <v>6</v>
          </cell>
          <cell r="K672" t="str">
            <v>Заказ Патяки</v>
          </cell>
          <cell r="L672" t="str">
            <v>Заказ Полякова</v>
          </cell>
        </row>
        <row r="673">
          <cell r="A673" t="str">
            <v>Хед &amp; шолдерс шампунь 200мл Ментол 2 в 1 (освеж.) *6/69  Марьина Роща</v>
          </cell>
          <cell r="E673" t="str">
            <v>шт</v>
          </cell>
          <cell r="H673">
            <v>7.2</v>
          </cell>
          <cell r="I673">
            <v>1.8</v>
          </cell>
          <cell r="J673">
            <v>5.4</v>
          </cell>
          <cell r="K673" t="str">
            <v>Заказ Патяки</v>
          </cell>
          <cell r="L673" t="str">
            <v>Заказ Полякова</v>
          </cell>
        </row>
        <row r="674">
          <cell r="A674" t="str">
            <v>Хед &amp; шолдерс шампунь 200мл Основной уход 2 в 1 д/норм *6/69  Марьина Роща</v>
          </cell>
          <cell r="E674" t="str">
            <v>шт</v>
          </cell>
          <cell r="H674">
            <v>13.2</v>
          </cell>
          <cell r="I674">
            <v>1</v>
          </cell>
          <cell r="J674">
            <v>12.2</v>
          </cell>
          <cell r="K674" t="str">
            <v>Заказ Патяки</v>
          </cell>
          <cell r="L674" t="str">
            <v>Заказ Полякова</v>
          </cell>
        </row>
        <row r="675">
          <cell r="A675" t="str">
            <v>Хед &amp; шолдерс шампунь 200мл Цитрусовый д/жмрных *6/69 /2940  Марьина роща</v>
          </cell>
          <cell r="E675" t="str">
            <v>шт</v>
          </cell>
          <cell r="H675">
            <v>7.2</v>
          </cell>
          <cell r="I675">
            <v>1</v>
          </cell>
          <cell r="J675">
            <v>6.2</v>
          </cell>
          <cell r="K675" t="str">
            <v>Заказ Патяки</v>
          </cell>
          <cell r="L675" t="str">
            <v>Заказ Полякова</v>
          </cell>
        </row>
        <row r="676">
          <cell r="A676" t="str">
            <v>Хед &amp; шолдерс шампунь 400мл Цитрусовая свежесть 2 в 1 д/жирных *6  Марьина роща</v>
          </cell>
          <cell r="E676" t="str">
            <v>шт</v>
          </cell>
          <cell r="H676">
            <v>19.2</v>
          </cell>
          <cell r="I676">
            <v>2.4</v>
          </cell>
          <cell r="J676">
            <v>16.8</v>
          </cell>
          <cell r="K676" t="str">
            <v>Заказ Патяки</v>
          </cell>
          <cell r="L676" t="str">
            <v>Заказ Полякова</v>
          </cell>
        </row>
        <row r="677">
          <cell r="A677" t="str">
            <v>Ч.Ж. Гель-Крем д/умывания д/сух. и чувс 120мл 4*8  Марьина роща</v>
          </cell>
          <cell r="E677" t="str">
            <v>шт</v>
          </cell>
          <cell r="G677">
            <v>1.68</v>
          </cell>
          <cell r="I677">
            <v>1.68</v>
          </cell>
          <cell r="K677" t="str">
            <v>Заказ Патяки</v>
          </cell>
          <cell r="L677" t="str">
            <v>Заказ Полякова</v>
          </cell>
        </row>
        <row r="678">
          <cell r="A678" t="str">
            <v>Ч.Ж. Крем 60+ лет БИО (Антивозрастной Уход) 50мл *6*12*  Марьина роща</v>
          </cell>
          <cell r="E678" t="str">
            <v>шт</v>
          </cell>
          <cell r="H678">
            <v>0.9</v>
          </cell>
          <cell r="I678">
            <v>0.9</v>
          </cell>
          <cell r="K678" t="str">
            <v>Заказ Патяки</v>
          </cell>
          <cell r="L678" t="str">
            <v>Заказ Полякова</v>
          </cell>
        </row>
        <row r="679">
          <cell r="A679" t="str">
            <v>Ч.Ж. Крем от 36 лет ДЕНЬ 50мл *6*12 /2808  Марьина роща</v>
          </cell>
          <cell r="E679" t="str">
            <v>шт</v>
          </cell>
          <cell r="G679">
            <v>0.9</v>
          </cell>
          <cell r="H679">
            <v>0.05</v>
          </cell>
          <cell r="I679">
            <v>0.4</v>
          </cell>
          <cell r="J679">
            <v>0.55000000000000004</v>
          </cell>
          <cell r="K679" t="str">
            <v>Заказ Патяки</v>
          </cell>
          <cell r="L679" t="str">
            <v>Заказ Полякова</v>
          </cell>
        </row>
        <row r="680">
          <cell r="A680" t="str">
            <v>Ч.Ж. Крем от 36 лет НОЧЬ 50мл *6*12 /2808  Марьина роща</v>
          </cell>
          <cell r="E680" t="str">
            <v>шт</v>
          </cell>
          <cell r="G680">
            <v>0.25</v>
          </cell>
          <cell r="H680">
            <v>0.3</v>
          </cell>
          <cell r="I680">
            <v>0.05</v>
          </cell>
          <cell r="J680">
            <v>0.5</v>
          </cell>
          <cell r="K680" t="str">
            <v>Заказ Патяки</v>
          </cell>
          <cell r="L680" t="str">
            <v>Заказ Полякова</v>
          </cell>
        </row>
        <row r="681">
          <cell r="A681" t="str">
            <v>Ч.Ж. Крем от 46 лет д/ВЕК (сыворотка) 17мл *6*12  Марьина роща</v>
          </cell>
          <cell r="E681" t="str">
            <v>шт</v>
          </cell>
          <cell r="H681">
            <v>0.20399999999999999</v>
          </cell>
          <cell r="I681">
            <v>5.0999999999999997E-2</v>
          </cell>
          <cell r="J681">
            <v>0.153</v>
          </cell>
          <cell r="K681" t="str">
            <v>Заказ Патяки</v>
          </cell>
          <cell r="L681" t="str">
            <v>Заказ Полякова</v>
          </cell>
        </row>
        <row r="682">
          <cell r="A682" t="str">
            <v>Ч.Ж. Крем от 46 лет ДЕНЬ 50мл *6*12/2808  Марьина роща</v>
          </cell>
          <cell r="E682" t="str">
            <v>шт</v>
          </cell>
          <cell r="G682">
            <v>1.05</v>
          </cell>
          <cell r="I682">
            <v>1.05</v>
          </cell>
          <cell r="K682" t="str">
            <v>Заказ Патяки</v>
          </cell>
          <cell r="L682" t="str">
            <v>Заказ Полякова</v>
          </cell>
        </row>
        <row r="683">
          <cell r="A683" t="str">
            <v>Ч.Ж. Крем от 46 лет НОЧЬ 50мл *6*12 /2808  Марьина роща</v>
          </cell>
          <cell r="E683" t="str">
            <v>шт</v>
          </cell>
          <cell r="G683">
            <v>0.65</v>
          </cell>
          <cell r="I683">
            <v>0.45</v>
          </cell>
          <cell r="J683">
            <v>0.2</v>
          </cell>
          <cell r="K683" t="str">
            <v>Заказ Патяки</v>
          </cell>
          <cell r="L683" t="str">
            <v>Заказ Полякова</v>
          </cell>
        </row>
        <row r="684">
          <cell r="A684" t="str">
            <v>Ч.Ж. Крем от 56 лет д/ВЕК (сыворотка) 17мл *6*12*4704  Марьина роща</v>
          </cell>
          <cell r="E684" t="str">
            <v>шт</v>
          </cell>
          <cell r="H684">
            <v>0.20399999999999999</v>
          </cell>
          <cell r="I684">
            <v>8.5000000000000006E-2</v>
          </cell>
          <cell r="J684">
            <v>0.11899999999999999</v>
          </cell>
          <cell r="K684" t="str">
            <v>Заказ Патяки</v>
          </cell>
          <cell r="L684" t="str">
            <v>Заказ Полякова</v>
          </cell>
        </row>
        <row r="685">
          <cell r="A685" t="str">
            <v>Ч.Ж. Крем от 56 лет ДЕНЬ 50мл *6*12*/2808  Марьина роща</v>
          </cell>
          <cell r="E685" t="str">
            <v>шт</v>
          </cell>
          <cell r="H685">
            <v>0.9</v>
          </cell>
          <cell r="I685">
            <v>0.6</v>
          </cell>
          <cell r="J685">
            <v>0.3</v>
          </cell>
          <cell r="K685" t="str">
            <v>Заказ Патяки</v>
          </cell>
          <cell r="L685" t="str">
            <v>Заказ Полякова</v>
          </cell>
        </row>
        <row r="686">
          <cell r="A686" t="str">
            <v>Ч.Ж. Крем от 56 лет НОЧЬ 50мл *6*12/2808  Марьина роща</v>
          </cell>
          <cell r="E686" t="str">
            <v>шт</v>
          </cell>
          <cell r="H686">
            <v>0.6</v>
          </cell>
          <cell r="I686">
            <v>0.4</v>
          </cell>
          <cell r="J686">
            <v>0.2</v>
          </cell>
          <cell r="K686" t="str">
            <v>Заказ Патяки</v>
          </cell>
          <cell r="L686" t="str">
            <v>Заказ Полякова</v>
          </cell>
        </row>
        <row r="687">
          <cell r="A687" t="str">
            <v>Ч.Ж. Мицелярная вода очищение+уход д/век/губ 250мл *6*12*/1764  Марьина роща</v>
          </cell>
          <cell r="E687" t="str">
            <v>шт</v>
          </cell>
          <cell r="H687">
            <v>1.5</v>
          </cell>
          <cell r="I687">
            <v>1.25</v>
          </cell>
          <cell r="J687">
            <v>0.25</v>
          </cell>
          <cell r="K687" t="str">
            <v>Заказ Патяки</v>
          </cell>
          <cell r="L687" t="str">
            <v>Заказ Полякова</v>
          </cell>
        </row>
        <row r="688">
          <cell r="A688" t="str">
            <v>Ч.Ж. Тоник д/лица Комфорт д/сух и чувст 200мл *6 *12  Марьина роща</v>
          </cell>
          <cell r="E688" t="str">
            <v>шт</v>
          </cell>
          <cell r="H688">
            <v>2.4</v>
          </cell>
          <cell r="I688">
            <v>0.4</v>
          </cell>
          <cell r="J688">
            <v>2</v>
          </cell>
          <cell r="K688" t="str">
            <v>Заказ Патяки</v>
          </cell>
          <cell r="L688" t="str">
            <v>Заказ Полякова</v>
          </cell>
        </row>
        <row r="689">
          <cell r="A689" t="str">
            <v>ЧАЙКА 400гр. д/руч стирки Универсал Свежий ветер *18* // 1152  Марьина роща</v>
          </cell>
          <cell r="E689" t="str">
            <v>шт</v>
          </cell>
          <cell r="H689">
            <v>108</v>
          </cell>
          <cell r="I689">
            <v>20.399999999999999</v>
          </cell>
          <cell r="J689">
            <v>87.6</v>
          </cell>
          <cell r="K689" t="str">
            <v>Заказ Патяки</v>
          </cell>
          <cell r="L689" t="str">
            <v>Заказ Полякова</v>
          </cell>
        </row>
        <row r="690">
          <cell r="A690" t="str">
            <v>ЧАЙКА автомат 3кг д/Цветного Северное сияние *5 // 225  Марьина роща</v>
          </cell>
          <cell r="E690" t="str">
            <v>шт</v>
          </cell>
          <cell r="H690">
            <v>300</v>
          </cell>
          <cell r="I690">
            <v>75</v>
          </cell>
          <cell r="J690">
            <v>225</v>
          </cell>
          <cell r="K690" t="str">
            <v>Заказ Патяки</v>
          </cell>
          <cell r="L690" t="str">
            <v>Заказ Полякова</v>
          </cell>
        </row>
        <row r="691">
          <cell r="A691" t="str">
            <v>ЧАЙКА автомат 400гр Детский . *18* // 1152  Марьина роща</v>
          </cell>
          <cell r="E691" t="str">
            <v>шт</v>
          </cell>
          <cell r="H691">
            <v>57.6</v>
          </cell>
          <cell r="I691">
            <v>16.399999999999999</v>
          </cell>
          <cell r="J691">
            <v>41.2</v>
          </cell>
          <cell r="K691" t="str">
            <v>Заказ Патяки</v>
          </cell>
          <cell r="L691" t="str">
            <v>Заказ Полякова</v>
          </cell>
        </row>
        <row r="692">
          <cell r="A692" t="str">
            <v>ЧАЙКА автомат 400гр. Балтийское море Универсал *18* // 1152  Марьина роща</v>
          </cell>
          <cell r="E692" t="str">
            <v>шт</v>
          </cell>
          <cell r="H692">
            <v>108</v>
          </cell>
          <cell r="I692">
            <v>13.2</v>
          </cell>
          <cell r="J692">
            <v>94.8</v>
          </cell>
          <cell r="K692" t="str">
            <v>Заказ Патяки</v>
          </cell>
          <cell r="L692" t="str">
            <v>Заказ Полякова</v>
          </cell>
        </row>
        <row r="693">
          <cell r="A693" t="str">
            <v>ЧАЙКА автомат 400гр. д/Цветного Зимняя свежесть *18  Марьина роща</v>
          </cell>
          <cell r="E693" t="str">
            <v>шт</v>
          </cell>
          <cell r="G693">
            <v>37.200000000000003</v>
          </cell>
          <cell r="H693">
            <v>222.4</v>
          </cell>
          <cell r="I693">
            <v>77.599999999999994</v>
          </cell>
          <cell r="J693">
            <v>182</v>
          </cell>
          <cell r="K693" t="str">
            <v>Заказ Патяки</v>
          </cell>
          <cell r="L693" t="str">
            <v>Заказ Полякова</v>
          </cell>
        </row>
        <row r="694">
          <cell r="A694" t="str">
            <v>ЧАЙКА автомат 400гр. д/Цветного Северное сияние *18* // 1152  Марьина роща</v>
          </cell>
          <cell r="E694" t="str">
            <v>шт</v>
          </cell>
          <cell r="G694">
            <v>66</v>
          </cell>
          <cell r="H694">
            <v>119.2</v>
          </cell>
          <cell r="I694">
            <v>104.8</v>
          </cell>
          <cell r="J694">
            <v>80.400000000000006</v>
          </cell>
          <cell r="K694" t="str">
            <v>Заказ Патяки</v>
          </cell>
          <cell r="L694" t="str">
            <v>Заказ Полякова</v>
          </cell>
        </row>
        <row r="695">
          <cell r="A695" t="str">
            <v>ЧАЙКА автомат 400гр. Универсал 3в1 *18* // 1152  Марьина роща</v>
          </cell>
          <cell r="E695" t="str">
            <v>шт</v>
          </cell>
          <cell r="H695">
            <v>108</v>
          </cell>
          <cell r="I695">
            <v>20.399999999999999</v>
          </cell>
          <cell r="J695">
            <v>87.6</v>
          </cell>
          <cell r="K695" t="str">
            <v>Заказ Патяки</v>
          </cell>
          <cell r="L695" t="str">
            <v>Заказ Полякова</v>
          </cell>
        </row>
        <row r="696">
          <cell r="A696" t="str">
            <v>ЧАЙКА д/посуды Морские минералы 500мл *10* /1260  Марьина роща</v>
          </cell>
          <cell r="E696" t="str">
            <v>шт</v>
          </cell>
          <cell r="H696">
            <v>300</v>
          </cell>
          <cell r="I696">
            <v>18.5</v>
          </cell>
          <cell r="J696">
            <v>281.5</v>
          </cell>
          <cell r="K696" t="str">
            <v>Заказ Патяки</v>
          </cell>
          <cell r="L696" t="str">
            <v>Заказ Полякова</v>
          </cell>
        </row>
        <row r="697">
          <cell r="A697" t="str">
            <v>Чист.Л. ВВ-крем 10 в 1 Идеал.кожа 40мл *12*24  Марьина роща</v>
          </cell>
          <cell r="E697" t="str">
            <v>шт</v>
          </cell>
          <cell r="H697">
            <v>0.48</v>
          </cell>
          <cell r="J697">
            <v>0.48</v>
          </cell>
          <cell r="K697" t="str">
            <v>Заказ Патяки</v>
          </cell>
          <cell r="L697" t="str">
            <v>Заказ Полякова</v>
          </cell>
        </row>
        <row r="698">
          <cell r="A698" t="str">
            <v>Чист.Л. Гель д/душа 250мл Питательный *6*12  Марьина роща</v>
          </cell>
          <cell r="E698" t="str">
            <v>шт</v>
          </cell>
          <cell r="H698">
            <v>30</v>
          </cell>
          <cell r="I698">
            <v>3</v>
          </cell>
          <cell r="J698">
            <v>27</v>
          </cell>
          <cell r="K698" t="str">
            <v>Заказ Патяки</v>
          </cell>
          <cell r="L698" t="str">
            <v>Заказ Полякова</v>
          </cell>
        </row>
        <row r="699">
          <cell r="A699" t="str">
            <v>Чист.Л. Гель д/душа 250мл Смягчающий (ром. овс мол) *6*12  Марьина роща</v>
          </cell>
          <cell r="E699" t="str">
            <v>шт</v>
          </cell>
          <cell r="H699">
            <v>12</v>
          </cell>
          <cell r="I699">
            <v>1.25</v>
          </cell>
          <cell r="J699">
            <v>10.75</v>
          </cell>
          <cell r="K699" t="str">
            <v>Заказ Патяки</v>
          </cell>
          <cell r="L699" t="str">
            <v>Заказ Полякова</v>
          </cell>
        </row>
        <row r="700">
          <cell r="A700" t="str">
            <v>Чист.Л. Гель д/душа 250мл Увлажняющий/ Пион и Алое *6*12 Марьина роща</v>
          </cell>
          <cell r="E700" t="str">
            <v>шт</v>
          </cell>
          <cell r="H700">
            <v>12</v>
          </cell>
          <cell r="I700">
            <v>1.75</v>
          </cell>
          <cell r="J700">
            <v>10.25</v>
          </cell>
          <cell r="K700" t="str">
            <v>Заказ Патяки</v>
          </cell>
          <cell r="L700" t="str">
            <v>Заказ Полякова</v>
          </cell>
        </row>
        <row r="701">
          <cell r="A701" t="str">
            <v>Чист.Л. Идеал.кожа Аква - крем мгновенная МАТОВОСТЬ 50мл *12*24  Марьина роща</v>
          </cell>
          <cell r="E701" t="str">
            <v>шт</v>
          </cell>
          <cell r="G701">
            <v>0.45</v>
          </cell>
          <cell r="H701">
            <v>2.4</v>
          </cell>
          <cell r="I701">
            <v>0.2</v>
          </cell>
          <cell r="J701">
            <v>2.65</v>
          </cell>
          <cell r="K701" t="str">
            <v>Заказ Патяки</v>
          </cell>
          <cell r="L701" t="str">
            <v>Заказ Полякова</v>
          </cell>
        </row>
        <row r="702">
          <cell r="A702" t="str">
            <v>Чист.Л. Идеал.кожа Крем - актив от ПРЫЩЕЙ 40мл *12*24  Марьина роща</v>
          </cell>
          <cell r="E702" t="str">
            <v>шт</v>
          </cell>
          <cell r="G702">
            <v>0.52</v>
          </cell>
          <cell r="I702">
            <v>0.12</v>
          </cell>
          <cell r="J702">
            <v>0.4</v>
          </cell>
          <cell r="K702" t="str">
            <v>Заказ Патяки</v>
          </cell>
          <cell r="L702" t="str">
            <v>Заказ Полякова</v>
          </cell>
        </row>
        <row r="703">
          <cell r="A703" t="str">
            <v>Чист.Л. Крем д/ВЕК от 55 лет (Шлемник и морошка) 20мл *16*32*6048  Марьина роща</v>
          </cell>
          <cell r="E703" t="str">
            <v>шт</v>
          </cell>
          <cell r="G703">
            <v>0.14000000000000001</v>
          </cell>
          <cell r="I703">
            <v>0.08</v>
          </cell>
          <cell r="J703">
            <v>0.06</v>
          </cell>
          <cell r="K703" t="str">
            <v>Заказ Патяки</v>
          </cell>
          <cell r="L703" t="str">
            <v>Заказ Полякова</v>
          </cell>
        </row>
        <row r="704">
          <cell r="A704" t="str">
            <v>Чист.Л. Крем д/РУК Защита и уход (Пантенол )75мл *20  Марьина роща</v>
          </cell>
          <cell r="E704" t="str">
            <v>шт</v>
          </cell>
          <cell r="H704">
            <v>4.5</v>
          </cell>
          <cell r="I704">
            <v>0.6</v>
          </cell>
          <cell r="J704">
            <v>3.9</v>
          </cell>
          <cell r="K704" t="str">
            <v>Заказ Патяки</v>
          </cell>
          <cell r="L704" t="str">
            <v>Заказ Полякова</v>
          </cell>
        </row>
        <row r="705">
          <cell r="A705" t="str">
            <v>Чист.Л. Крем д/РУК ПИТАНИЕ (ромашка)     75мл *20/440/4400  Марьина роща</v>
          </cell>
          <cell r="E705" t="str">
            <v>шт</v>
          </cell>
          <cell r="H705">
            <v>4.5</v>
          </cell>
          <cell r="I705">
            <v>1.575</v>
          </cell>
          <cell r="J705">
            <v>2.9249999999999998</v>
          </cell>
          <cell r="K705" t="str">
            <v>Заказ Патяки</v>
          </cell>
          <cell r="L705" t="str">
            <v>Заказ Полякова</v>
          </cell>
        </row>
        <row r="706">
          <cell r="A706" t="str">
            <v>Чист.Л. Крем от 45 лет ДЕНЬ (Арника и жимолость) 45мл *6*12/2808 Марьина роща</v>
          </cell>
          <cell r="E706" t="str">
            <v>шт</v>
          </cell>
          <cell r="G706">
            <v>0.54</v>
          </cell>
          <cell r="I706">
            <v>0.315</v>
          </cell>
          <cell r="J706">
            <v>0.22500000000000001</v>
          </cell>
          <cell r="K706" t="str">
            <v>Заказ Патяки</v>
          </cell>
          <cell r="L706" t="str">
            <v>Заказ Полякова</v>
          </cell>
        </row>
        <row r="707">
          <cell r="A707" t="str">
            <v>Чист.Л. Крем от 45 лет НОЧЬ (Арника и жимолость) 45мл *6*12/2808 Марьина роща</v>
          </cell>
          <cell r="E707" t="str">
            <v>шт</v>
          </cell>
          <cell r="G707">
            <v>2.6549999999999998</v>
          </cell>
          <cell r="I707">
            <v>0.27</v>
          </cell>
          <cell r="J707">
            <v>2.3849999999999998</v>
          </cell>
          <cell r="K707" t="str">
            <v>Заказ Патяки</v>
          </cell>
          <cell r="L707" t="str">
            <v>Заказ Полякова</v>
          </cell>
        </row>
        <row r="708">
          <cell r="A708" t="str">
            <v>Чист.Л. Крем от 55 лет ДЕНЬ (Шлемник и морошка) 45мл *6*12/2808  Марьина роща</v>
          </cell>
          <cell r="E708" t="str">
            <v>шт</v>
          </cell>
          <cell r="G708">
            <v>4.4999999999999998E-2</v>
          </cell>
          <cell r="H708">
            <v>1.08</v>
          </cell>
          <cell r="I708">
            <v>4.4999999999999998E-2</v>
          </cell>
          <cell r="J708">
            <v>1.08</v>
          </cell>
          <cell r="K708" t="str">
            <v>Заказ Патяки</v>
          </cell>
          <cell r="L708" t="str">
            <v>Заказ Полякова</v>
          </cell>
        </row>
        <row r="709">
          <cell r="A709" t="str">
            <v>Чист.Л. крем от 55 лет НОЧЬ (Шлемник и морошка) 45мл *6*12 / 2808  Марьина роща</v>
          </cell>
          <cell r="E709" t="str">
            <v>шт</v>
          </cell>
          <cell r="G709">
            <v>2.34</v>
          </cell>
          <cell r="I709">
            <v>4.4999999999999998E-2</v>
          </cell>
          <cell r="J709">
            <v>2.2949999999999999</v>
          </cell>
          <cell r="K709" t="str">
            <v>Заказ Патяки</v>
          </cell>
          <cell r="L709" t="str">
            <v>Заказ Полякова</v>
          </cell>
        </row>
        <row r="710">
          <cell r="A710" t="str">
            <v>Чист.Л. Крем от 60 лет ДНЕВНОЙ (Таволга, Калина) 45мл *6*12 / 312 / 2808  Марьина роща</v>
          </cell>
          <cell r="E710" t="str">
            <v>шт</v>
          </cell>
          <cell r="H710">
            <v>1.35</v>
          </cell>
          <cell r="I710">
            <v>0.36</v>
          </cell>
          <cell r="J710">
            <v>0.99</v>
          </cell>
          <cell r="K710" t="str">
            <v>Заказ Патяки</v>
          </cell>
          <cell r="L710" t="str">
            <v>Заказ Полякова</v>
          </cell>
        </row>
        <row r="711">
          <cell r="A711" t="str">
            <v>Чист.Л. Крем ПИТАТЕЛЬНЫЙ д/сухой к. НОЧЬ 40мл *16*32 Марьина роща</v>
          </cell>
          <cell r="E711" t="str">
            <v>шт</v>
          </cell>
          <cell r="G711">
            <v>1.2</v>
          </cell>
          <cell r="I711">
            <v>0.2</v>
          </cell>
          <cell r="J711">
            <v>1</v>
          </cell>
          <cell r="K711" t="str">
            <v>Заказ Патяки</v>
          </cell>
          <cell r="L711" t="str">
            <v>Заказ Полякова</v>
          </cell>
        </row>
        <row r="712">
          <cell r="A712" t="str">
            <v>Чист.Л. Крем УВЛАЖНЯЮЩИЙ д/сухой к. ДЕНЬ Роза и Алатея 40мл *16*32 //6048  Марьина роща</v>
          </cell>
          <cell r="E712" t="str">
            <v>шт</v>
          </cell>
          <cell r="G712">
            <v>0.2</v>
          </cell>
          <cell r="H712">
            <v>1.92</v>
          </cell>
          <cell r="I712">
            <v>0.24</v>
          </cell>
          <cell r="J712">
            <v>1.88</v>
          </cell>
          <cell r="K712" t="str">
            <v>Заказ Патяки</v>
          </cell>
          <cell r="L712" t="str">
            <v>Заказ Полякова</v>
          </cell>
        </row>
        <row r="713">
          <cell r="A713" t="str">
            <v>Чист.Л. Лосьон д/снятия макияжа с глаз 100мл *5*20 / 2592  Марьина роща</v>
          </cell>
          <cell r="E713" t="str">
            <v>шт</v>
          </cell>
          <cell r="G713">
            <v>2.7</v>
          </cell>
          <cell r="I713">
            <v>0.1</v>
          </cell>
          <cell r="J713">
            <v>2.6</v>
          </cell>
          <cell r="K713" t="str">
            <v>Заказ Патяки</v>
          </cell>
          <cell r="L713" t="str">
            <v>Заказ Полякова</v>
          </cell>
        </row>
        <row r="714">
          <cell r="A714" t="str">
            <v>Чист.Л. ПЕНКА д/умывания (Ромашка) 100мл *5*20 / 2592  Марьина роща</v>
          </cell>
          <cell r="E714" t="str">
            <v>шт</v>
          </cell>
          <cell r="G714">
            <v>2.9</v>
          </cell>
          <cell r="I714">
            <v>0.1</v>
          </cell>
          <cell r="J714">
            <v>2.8</v>
          </cell>
          <cell r="K714" t="str">
            <v>Заказ Патяки</v>
          </cell>
          <cell r="L714" t="str">
            <v>Заказ Полякова</v>
          </cell>
        </row>
        <row r="715">
          <cell r="A715" t="str">
            <v>Чист.Л. Шампунь Объем и сила ЛЕН и ПШЕНИЦА (д/тонких) 400мл *6*12*  Марьина роща</v>
          </cell>
          <cell r="E715" t="str">
            <v>шт</v>
          </cell>
          <cell r="H715">
            <v>12</v>
          </cell>
          <cell r="I715">
            <v>4</v>
          </cell>
          <cell r="J715">
            <v>8</v>
          </cell>
          <cell r="K715" t="str">
            <v>Заказ Патяки</v>
          </cell>
          <cell r="L715" t="str">
            <v>Заказ Полякова</v>
          </cell>
        </row>
        <row r="716">
          <cell r="A716" t="str">
            <v>Чист.Л. Шампунь Питание и мягкость РОМАШКА (д/сухих и поврежден.) 400мл *6*12 // 1368  Марьина роща</v>
          </cell>
          <cell r="E716" t="str">
            <v>шт</v>
          </cell>
          <cell r="H716">
            <v>48</v>
          </cell>
          <cell r="I716">
            <v>4</v>
          </cell>
          <cell r="J716">
            <v>44</v>
          </cell>
          <cell r="K716" t="str">
            <v>Заказ Патяки</v>
          </cell>
          <cell r="L716" t="str">
            <v>Заказ Полякова</v>
          </cell>
        </row>
        <row r="717">
          <cell r="A717" t="str">
            <v>Чист.Л. Шампунь Сияние и густота КЛЕВЕР (д/окрашенных) 400мл *6*12 / 228 / 912  Марьина роща</v>
          </cell>
          <cell r="E717" t="str">
            <v>шт</v>
          </cell>
          <cell r="G717">
            <v>16.399999999999999</v>
          </cell>
          <cell r="I717">
            <v>10.8</v>
          </cell>
          <cell r="J717">
            <v>5.6</v>
          </cell>
          <cell r="K717" t="str">
            <v>Заказ Патяки</v>
          </cell>
          <cell r="L717" t="str">
            <v>Заказ Полякова</v>
          </cell>
        </row>
        <row r="718">
          <cell r="A718" t="str">
            <v>Чист.Л.Крем д/РУК УВЛАЖНЕНИЕ (Сок алоэ) 75мл.*20/440/4400  Марьина роща</v>
          </cell>
          <cell r="E718" t="str">
            <v>шт</v>
          </cell>
          <cell r="G718">
            <v>1.5</v>
          </cell>
          <cell r="J718">
            <v>1.5</v>
          </cell>
          <cell r="K718" t="str">
            <v>Заказ Патяки</v>
          </cell>
          <cell r="L718" t="str">
            <v>Заказ Полякова</v>
          </cell>
        </row>
        <row r="719">
          <cell r="A719" t="str">
            <v>Шаума Шампунь 360мл 7 трав *5*10 //1380  Марьина роща</v>
          </cell>
          <cell r="E719" t="str">
            <v>шт</v>
          </cell>
          <cell r="H719">
            <v>10.8</v>
          </cell>
          <cell r="I719">
            <v>3.6</v>
          </cell>
          <cell r="J719">
            <v>7.2</v>
          </cell>
          <cell r="K719" t="str">
            <v>Заказ Патяки</v>
          </cell>
          <cell r="L719" t="str">
            <v>Заказ Полякова</v>
          </cell>
        </row>
        <row r="720">
          <cell r="A720" t="str">
            <v>Шаума Шампунь 360мл Муж. от Перхоти INTENSIVE *5*10  Марьина роща</v>
          </cell>
          <cell r="E720" t="str">
            <v>шт</v>
          </cell>
          <cell r="H720">
            <v>21.6</v>
          </cell>
          <cell r="I720">
            <v>12.96</v>
          </cell>
          <cell r="J720">
            <v>8.64</v>
          </cell>
          <cell r="K720" t="str">
            <v>Заказ Патяки</v>
          </cell>
          <cell r="L720" t="str">
            <v>Заказ Полякова</v>
          </cell>
        </row>
        <row r="721">
          <cell r="A721" t="str">
            <v>Шаума Шампунь 370мл Мягкое ОЧИЩЕНИЕ *5*10  Марьина роща</v>
          </cell>
          <cell r="E721" t="str">
            <v>шт</v>
          </cell>
          <cell r="H721">
            <v>22.2</v>
          </cell>
          <cell r="I721">
            <v>5.18</v>
          </cell>
          <cell r="J721">
            <v>17.02</v>
          </cell>
          <cell r="K721" t="str">
            <v>Заказ Патяки</v>
          </cell>
          <cell r="L721" t="str">
            <v>Заказ Полякова</v>
          </cell>
        </row>
        <row r="722">
          <cell r="A722" t="str">
            <v>Шаума Шампунь 370мл Питательный Коктейль *5*10  Марьина роща</v>
          </cell>
          <cell r="E722" t="str">
            <v>шт</v>
          </cell>
          <cell r="H722">
            <v>22.2</v>
          </cell>
          <cell r="I722">
            <v>5.92</v>
          </cell>
          <cell r="J722">
            <v>16.28</v>
          </cell>
          <cell r="K722" t="str">
            <v>Заказ Патяки</v>
          </cell>
          <cell r="L722" t="str">
            <v>Заказ Полякова</v>
          </cell>
        </row>
        <row r="723">
          <cell r="A723" t="str">
            <v>Эльсев Бальзам 400мл Роскошь 6 масел (д/нуждающихся в питании) *6  Марьина роща</v>
          </cell>
          <cell r="E723" t="str">
            <v>шт</v>
          </cell>
          <cell r="H723">
            <v>19.2</v>
          </cell>
          <cell r="J723">
            <v>19.2</v>
          </cell>
          <cell r="K723" t="str">
            <v>Заказ Патяки</v>
          </cell>
          <cell r="L723" t="str">
            <v>Заказ Полякова</v>
          </cell>
        </row>
        <row r="724">
          <cell r="A724" t="str">
            <v>Эльсев Бальзам 400мл Роскошь Кокосового Масла *6  Марьина роща</v>
          </cell>
          <cell r="E724" t="str">
            <v>шт</v>
          </cell>
          <cell r="H724">
            <v>19.2</v>
          </cell>
          <cell r="I724">
            <v>6.4</v>
          </cell>
          <cell r="J724">
            <v>12.8</v>
          </cell>
          <cell r="K724" t="str">
            <v>Заказ Патяки</v>
          </cell>
          <cell r="L724" t="str">
            <v>Заказ Полякова</v>
          </cell>
        </row>
        <row r="725">
          <cell r="A725" t="str">
            <v>Эльсев Шампунь 400мл Полное Восстановление 5 (д/ослабленных и поврежденных) *6  Марьина роща</v>
          </cell>
          <cell r="E725" t="str">
            <v>шт</v>
          </cell>
          <cell r="H725">
            <v>19.2</v>
          </cell>
          <cell r="I725">
            <v>16.399999999999999</v>
          </cell>
          <cell r="J725">
            <v>2.8</v>
          </cell>
          <cell r="K725" t="str">
            <v>Заказ Патяки</v>
          </cell>
          <cell r="L725" t="str">
            <v>Заказ Полякова</v>
          </cell>
        </row>
        <row r="726">
          <cell r="A726" t="str">
            <v>Эльсев Шампунь 400мл Роскошь 6 масел (питательный) *6  Марьина роща</v>
          </cell>
          <cell r="E726" t="str">
            <v>шт</v>
          </cell>
          <cell r="H726">
            <v>19.2</v>
          </cell>
          <cell r="I726">
            <v>15.6</v>
          </cell>
          <cell r="J726">
            <v>3.6</v>
          </cell>
          <cell r="K726" t="str">
            <v>Заказ Патяки</v>
          </cell>
          <cell r="L726" t="str">
            <v>Заказ Полякова</v>
          </cell>
        </row>
        <row r="727">
          <cell r="A727" t="str">
            <v>Микоян ЗАО</v>
          </cell>
          <cell r="G727">
            <v>1175.989</v>
          </cell>
          <cell r="H727">
            <v>2.2869999999999999</v>
          </cell>
          <cell r="I727">
            <v>1017.952</v>
          </cell>
          <cell r="J727">
            <v>160.32400000000001</v>
          </cell>
          <cell r="K727" t="str">
            <v>Заказ Патяки</v>
          </cell>
          <cell r="L727" t="str">
            <v>Заказ Полякова</v>
          </cell>
        </row>
        <row r="728">
          <cell r="A728" t="str">
            <v>Микоян ЗАО  КГ</v>
          </cell>
          <cell r="G728">
            <v>859.93899999999996</v>
          </cell>
          <cell r="H728">
            <v>1.587</v>
          </cell>
          <cell r="I728">
            <v>704.702</v>
          </cell>
          <cell r="J728">
            <v>156.82400000000001</v>
          </cell>
          <cell r="K728" t="str">
            <v>Заказ Патяки</v>
          </cell>
          <cell r="L728" t="str">
            <v>Заказ Полякова</v>
          </cell>
        </row>
        <row r="729">
          <cell r="A729" t="str">
            <v>Колб.Марочная с/к в/у  Микоян</v>
          </cell>
          <cell r="E729" t="str">
            <v>кг</v>
          </cell>
          <cell r="G729">
            <v>38.744</v>
          </cell>
          <cell r="I729">
            <v>38.744</v>
          </cell>
          <cell r="K729" t="str">
            <v>Заказ Патяки</v>
          </cell>
          <cell r="L729" t="str">
            <v>Заказ Полякова</v>
          </cell>
        </row>
        <row r="730">
          <cell r="A730" t="str">
            <v>Колб.Серв.Таллинский в/к термо   Микоян</v>
          </cell>
          <cell r="E730" t="str">
            <v>кг</v>
          </cell>
          <cell r="G730">
            <v>53.475000000000001</v>
          </cell>
          <cell r="I730">
            <v>53.475000000000001</v>
          </cell>
          <cell r="K730" t="str">
            <v>Заказ Патяки</v>
          </cell>
          <cell r="L730" t="str">
            <v>Заказ Полякова</v>
          </cell>
        </row>
        <row r="731">
          <cell r="A731" t="str">
            <v>Колб.Сервелат Российский в/к термо   Микоян</v>
          </cell>
          <cell r="E731" t="str">
            <v>кг</v>
          </cell>
          <cell r="G731">
            <v>93.706000000000003</v>
          </cell>
          <cell r="H731">
            <v>4.8000000000000001E-2</v>
          </cell>
          <cell r="I731">
            <v>70.662000000000006</v>
          </cell>
          <cell r="J731">
            <v>23.091999999999999</v>
          </cell>
          <cell r="K731" t="str">
            <v>Заказ Патяки</v>
          </cell>
          <cell r="L731" t="str">
            <v>Заказ Полякова</v>
          </cell>
        </row>
        <row r="732">
          <cell r="A732" t="str">
            <v>Колбаса Бистро ПГН ОТ   Микоян</v>
          </cell>
          <cell r="E732" t="str">
            <v>кг</v>
          </cell>
          <cell r="G732">
            <v>143.29400000000001</v>
          </cell>
          <cell r="I732">
            <v>58.866</v>
          </cell>
          <cell r="J732">
            <v>84.427999999999997</v>
          </cell>
          <cell r="K732" t="str">
            <v>Заказ Патяки</v>
          </cell>
          <cell r="L732" t="str">
            <v>Заказ Полякова</v>
          </cell>
        </row>
        <row r="733">
          <cell r="A733" t="str">
            <v>Колбаса Кремлевская с/к в/у   Микоян</v>
          </cell>
          <cell r="E733" t="str">
            <v>кг</v>
          </cell>
          <cell r="G733">
            <v>530.72</v>
          </cell>
          <cell r="H733">
            <v>1.5389999999999999</v>
          </cell>
          <cell r="I733">
            <v>482.95499999999998</v>
          </cell>
          <cell r="J733">
            <v>49.304000000000002</v>
          </cell>
          <cell r="K733" t="str">
            <v>Заказ Патяки</v>
          </cell>
          <cell r="L733" t="str">
            <v>Заказ Полякова</v>
          </cell>
        </row>
        <row r="734">
          <cell r="A734" t="str">
            <v>Микоян ЗАО ШТ</v>
          </cell>
          <cell r="G734">
            <v>316.05</v>
          </cell>
          <cell r="H734">
            <v>0.7</v>
          </cell>
          <cell r="I734">
            <v>313.25</v>
          </cell>
          <cell r="J734">
            <v>3.5</v>
          </cell>
          <cell r="K734" t="str">
            <v>Заказ Патяки</v>
          </cell>
          <cell r="L734" t="str">
            <v>Заказ Полякова</v>
          </cell>
        </row>
        <row r="735">
          <cell r="A735" t="str">
            <v>Колб.Серв.Коньячный в/к срез термо шт 350г  Микоян</v>
          </cell>
          <cell r="E735" t="str">
            <v>шт</v>
          </cell>
          <cell r="G735">
            <v>105.35</v>
          </cell>
          <cell r="H735">
            <v>0.35</v>
          </cell>
          <cell r="I735">
            <v>105.7</v>
          </cell>
          <cell r="K735" t="str">
            <v>Заказ Патяки</v>
          </cell>
          <cell r="L735" t="str">
            <v>Заказ Полякова</v>
          </cell>
        </row>
        <row r="736">
          <cell r="A736" t="str">
            <v>Колб.Серв.Российский в/к срез термо шт 350г  Микоян</v>
          </cell>
          <cell r="E736" t="str">
            <v>шт</v>
          </cell>
          <cell r="G736">
            <v>105.35</v>
          </cell>
          <cell r="I736">
            <v>101.85</v>
          </cell>
          <cell r="J736">
            <v>3.5</v>
          </cell>
          <cell r="K736" t="str">
            <v>Заказ Патяки</v>
          </cell>
          <cell r="L736" t="str">
            <v>Заказ Полякова</v>
          </cell>
        </row>
        <row r="737">
          <cell r="A737" t="str">
            <v>Колб.Серв.Таллинский в/к срез термо шт 350г  Микоян</v>
          </cell>
          <cell r="E737" t="str">
            <v>шт</v>
          </cell>
          <cell r="G737">
            <v>105.35</v>
          </cell>
          <cell r="H737">
            <v>0.35</v>
          </cell>
          <cell r="I737">
            <v>105.7</v>
          </cell>
          <cell r="K737" t="str">
            <v>Заказ Патяки</v>
          </cell>
          <cell r="L737" t="str">
            <v>Заказ Полякова</v>
          </cell>
        </row>
        <row r="738">
          <cell r="A738" t="str">
            <v>МИР КОЛБАС ООО ТД</v>
          </cell>
          <cell r="G738">
            <v>32732.83</v>
          </cell>
          <cell r="H738">
            <v>18647.169000000002</v>
          </cell>
          <cell r="I738">
            <v>22467.042000000001</v>
          </cell>
          <cell r="J738">
            <v>28912.956999999999</v>
          </cell>
          <cell r="K738" t="str">
            <v>Заказ Патяки</v>
          </cell>
          <cell r="L738" t="str">
            <v>Заказ Полякова</v>
          </cell>
        </row>
        <row r="739">
          <cell r="A739" t="str">
            <v>(КОНСЕРВЫ) ООО ТД Мир Колбас</v>
          </cell>
          <cell r="G739">
            <v>194.94</v>
          </cell>
          <cell r="H739">
            <v>0.63</v>
          </cell>
          <cell r="I739">
            <v>147.24</v>
          </cell>
          <cell r="J739">
            <v>48.33</v>
          </cell>
          <cell r="K739" t="str">
            <v>Заказ Патяки</v>
          </cell>
          <cell r="L739" t="str">
            <v>Заказ Полякова</v>
          </cell>
        </row>
        <row r="740">
          <cell r="A740" t="str">
            <v>Агуша ПюрФр ЯблБанКлубнКиви 90г Пауч  МК</v>
          </cell>
          <cell r="E740" t="str">
            <v>шт</v>
          </cell>
          <cell r="G740">
            <v>21.6</v>
          </cell>
          <cell r="I740">
            <v>17.64</v>
          </cell>
          <cell r="J740">
            <v>3.96</v>
          </cell>
          <cell r="K740" t="str">
            <v>Заказ Патяки</v>
          </cell>
          <cell r="L740" t="str">
            <v>Заказ Полякова</v>
          </cell>
        </row>
        <row r="741">
          <cell r="A741" t="str">
            <v>ДП Пюре фр Агуша Ябл-бан-печ 90г пауч-пак  МК</v>
          </cell>
          <cell r="E741" t="str">
            <v>шт</v>
          </cell>
          <cell r="G741">
            <v>28.08</v>
          </cell>
          <cell r="H741">
            <v>0.18</v>
          </cell>
          <cell r="I741">
            <v>19.53</v>
          </cell>
          <cell r="J741">
            <v>8.73</v>
          </cell>
          <cell r="K741" t="str">
            <v>Заказ Патяки</v>
          </cell>
          <cell r="L741" t="str">
            <v>Заказ Полякова</v>
          </cell>
        </row>
        <row r="742">
          <cell r="A742" t="str">
            <v>ДП Пюре фр Агуша ЯблЕжевикаМал 90г PouchPack  МК</v>
          </cell>
          <cell r="E742" t="str">
            <v>шт</v>
          </cell>
          <cell r="G742">
            <v>20.43</v>
          </cell>
          <cell r="H742">
            <v>0.09</v>
          </cell>
          <cell r="I742">
            <v>19.98</v>
          </cell>
          <cell r="J742">
            <v>0.54</v>
          </cell>
          <cell r="K742" t="str">
            <v>Заказ Патяки</v>
          </cell>
          <cell r="L742" t="str">
            <v>Заказ Полякова</v>
          </cell>
        </row>
        <row r="743">
          <cell r="A743" t="str">
            <v>ДП Пюре фр Агуша ЯблКлубнМалина 90г PouchPack  МК</v>
          </cell>
          <cell r="E743" t="str">
            <v>шт</v>
          </cell>
          <cell r="G743">
            <v>25.47</v>
          </cell>
          <cell r="H743">
            <v>0.27</v>
          </cell>
          <cell r="I743">
            <v>20.16</v>
          </cell>
          <cell r="J743">
            <v>5.58</v>
          </cell>
          <cell r="K743" t="str">
            <v>Заказ Патяки</v>
          </cell>
          <cell r="L743" t="str">
            <v>Заказ Полякова</v>
          </cell>
        </row>
        <row r="744">
          <cell r="A744" t="str">
            <v>ДП Пюре фр Агуша ЯблМалШипов 90г PouchPack  МК</v>
          </cell>
          <cell r="E744" t="str">
            <v>шт</v>
          </cell>
          <cell r="G744">
            <v>24.66</v>
          </cell>
          <cell r="I744">
            <v>19.71</v>
          </cell>
          <cell r="J744">
            <v>4.95</v>
          </cell>
          <cell r="K744" t="str">
            <v>Заказ Патяки</v>
          </cell>
          <cell r="L744" t="str">
            <v>Заказ Полякова</v>
          </cell>
        </row>
        <row r="745">
          <cell r="A745" t="str">
            <v>ДП Пюре ФрОвощ Агуша ЯблТыкПерсБан 90г PouchPack  МК</v>
          </cell>
          <cell r="E745" t="str">
            <v>шт</v>
          </cell>
          <cell r="G745">
            <v>23.31</v>
          </cell>
          <cell r="H745">
            <v>0.09</v>
          </cell>
          <cell r="I745">
            <v>20.7</v>
          </cell>
          <cell r="J745">
            <v>2.7</v>
          </cell>
          <cell r="K745" t="str">
            <v>Заказ Патяки</v>
          </cell>
          <cell r="L745" t="str">
            <v>Заказ Полякова</v>
          </cell>
        </row>
        <row r="746">
          <cell r="A746" t="str">
            <v>ДП Пюре фрукт Агуша Банан 90г пауч пак  МК</v>
          </cell>
          <cell r="E746" t="str">
            <v>шт</v>
          </cell>
          <cell r="G746">
            <v>22.68</v>
          </cell>
          <cell r="I746">
            <v>15.21</v>
          </cell>
          <cell r="J746">
            <v>7.47</v>
          </cell>
          <cell r="K746" t="str">
            <v>Заказ Патяки</v>
          </cell>
          <cell r="L746" t="str">
            <v>Заказ Полякова</v>
          </cell>
        </row>
        <row r="747">
          <cell r="A747" t="str">
            <v>ДП Пюре фрукт Агуша Яблоко 90г пауч-пак  МК</v>
          </cell>
          <cell r="E747" t="str">
            <v>шт</v>
          </cell>
          <cell r="G747">
            <v>28.71</v>
          </cell>
          <cell r="I747">
            <v>14.31</v>
          </cell>
          <cell r="J747">
            <v>14.4</v>
          </cell>
          <cell r="K747" t="str">
            <v>Заказ Патяки</v>
          </cell>
          <cell r="L747" t="str">
            <v>Заказ Полякова</v>
          </cell>
        </row>
        <row r="748">
          <cell r="A748" t="str">
            <v>(МОЛОЧНАЯ ПРОДУКЦИЯ)ООО ТД Мир Колбас (9000)</v>
          </cell>
          <cell r="G748">
            <v>4465.5219999999999</v>
          </cell>
          <cell r="H748">
            <v>2.41</v>
          </cell>
          <cell r="I748">
            <v>2402.904</v>
          </cell>
          <cell r="J748">
            <v>2065.0279999999998</v>
          </cell>
          <cell r="K748" t="str">
            <v>Заказ Патяки</v>
          </cell>
          <cell r="L748" t="str">
            <v>Заказ Полякова</v>
          </cell>
        </row>
        <row r="749">
          <cell r="A749" t="str">
            <v>9009 Нежный сливочный продукт йогуртный пастериз Абрикос и манго5% 4х100г (Кампина)  МК</v>
          </cell>
          <cell r="E749" t="str">
            <v>шт</v>
          </cell>
          <cell r="G749">
            <v>45.6</v>
          </cell>
          <cell r="I749">
            <v>45.6</v>
          </cell>
          <cell r="K749" t="str">
            <v>Заказ Патяки</v>
          </cell>
          <cell r="L749" t="str">
            <v>Заказ Полякова</v>
          </cell>
        </row>
        <row r="750">
          <cell r="A750" t="str">
            <v>9010 Нежный сливочный продукт йогуртный пастериз Малина и земляника  5% 4х100г (Камп)  МК</v>
          </cell>
          <cell r="E750" t="str">
            <v>шт</v>
          </cell>
          <cell r="G750">
            <v>63.2</v>
          </cell>
          <cell r="I750">
            <v>52.4</v>
          </cell>
          <cell r="J750">
            <v>10.8</v>
          </cell>
          <cell r="K750" t="str">
            <v>Заказ Патяки</v>
          </cell>
          <cell r="L750" t="str">
            <v>Заказ Полякова</v>
          </cell>
        </row>
        <row r="751">
          <cell r="A751" t="str">
            <v>9011 Нежный сливочный продукт йогуртный пастериз Персик 5% 4х100г (Камп)  МК</v>
          </cell>
          <cell r="E751" t="str">
            <v>шт</v>
          </cell>
          <cell r="G751">
            <v>39.6</v>
          </cell>
          <cell r="H751">
            <v>0.4</v>
          </cell>
          <cell r="I751">
            <v>40</v>
          </cell>
          <cell r="K751" t="str">
            <v>Заказ Патяки</v>
          </cell>
          <cell r="L751" t="str">
            <v>Заказ Полякова</v>
          </cell>
        </row>
        <row r="752">
          <cell r="A752" t="str">
            <v>9012 Сливки порционные для кофе 10% 100г Кампина (10гх10шт) (Кампина)  МК</v>
          </cell>
          <cell r="E752" t="str">
            <v>шт</v>
          </cell>
          <cell r="G752">
            <v>256.2</v>
          </cell>
          <cell r="H752">
            <v>0.1</v>
          </cell>
          <cell r="I752">
            <v>72.7</v>
          </cell>
          <cell r="J752">
            <v>183.6</v>
          </cell>
          <cell r="K752" t="str">
            <v>Заказ Патяки</v>
          </cell>
          <cell r="L752" t="str">
            <v>Заказ Полякова</v>
          </cell>
        </row>
        <row r="753">
          <cell r="A753" t="str">
            <v>9013 Фруттис 1,2% 100гр нежн с соком Ягод морож Кампина  МК</v>
          </cell>
          <cell r="E753" t="str">
            <v>шт</v>
          </cell>
          <cell r="G753">
            <v>125.2</v>
          </cell>
          <cell r="I753">
            <v>34.6</v>
          </cell>
          <cell r="J753">
            <v>90.6</v>
          </cell>
          <cell r="K753" t="str">
            <v>Заказ Патяки</v>
          </cell>
          <cell r="L753" t="str">
            <v>Заказ Полякова</v>
          </cell>
        </row>
        <row r="754">
          <cell r="A754" t="str">
            <v>9014 Продукт йогуртовый пастериз Нежный с соком 1,2% 100г абрикос-манго (Кампина)  МК</v>
          </cell>
          <cell r="E754" t="str">
            <v>шт</v>
          </cell>
          <cell r="G754">
            <v>98</v>
          </cell>
          <cell r="I754">
            <v>58</v>
          </cell>
          <cell r="J754">
            <v>40</v>
          </cell>
          <cell r="K754" t="str">
            <v>Заказ Патяки</v>
          </cell>
          <cell r="L754" t="str">
            <v>Заказ Полякова</v>
          </cell>
        </row>
        <row r="755">
          <cell r="A755" t="str">
            <v>9015 Продукт йогуртовый пастериз Нежный с соком 1,2% 100г вишня (Кампина)  МК</v>
          </cell>
          <cell r="E755" t="str">
            <v>шт</v>
          </cell>
          <cell r="G755">
            <v>69.2</v>
          </cell>
          <cell r="I755">
            <v>57.2</v>
          </cell>
          <cell r="J755">
            <v>12</v>
          </cell>
          <cell r="K755" t="str">
            <v>Заказ Патяки</v>
          </cell>
          <cell r="L755" t="str">
            <v>Заказ Полякова</v>
          </cell>
        </row>
        <row r="756">
          <cell r="A756" t="str">
            <v>9016 Продукт йогуртовый пастериз Нежный с соком 1,2% 100г клубника (Кампина)  МК</v>
          </cell>
          <cell r="E756" t="str">
            <v>шт</v>
          </cell>
          <cell r="G756">
            <v>15.6</v>
          </cell>
          <cell r="I756">
            <v>15.6</v>
          </cell>
          <cell r="K756" t="str">
            <v>Заказ Патяки</v>
          </cell>
          <cell r="L756" t="str">
            <v>Заказ Полякова</v>
          </cell>
        </row>
        <row r="757">
          <cell r="A757" t="str">
            <v>9017 Продукт йогуртовый пастериз Нежный с соком 1,2% 100г персик (Кампина)  МК</v>
          </cell>
          <cell r="E757" t="str">
            <v>шт</v>
          </cell>
          <cell r="G757">
            <v>46.8</v>
          </cell>
          <cell r="I757">
            <v>46.8</v>
          </cell>
          <cell r="K757" t="str">
            <v>Заказ Патяки</v>
          </cell>
          <cell r="L757" t="str">
            <v>Заказ Полякова</v>
          </cell>
        </row>
        <row r="758">
          <cell r="A758" t="str">
            <v>9019 Продукт йогуртовый пастериз Фруттис 5% 115г вишня/черника (Кампина)  МК</v>
          </cell>
          <cell r="E758" t="str">
            <v>шт</v>
          </cell>
          <cell r="G758">
            <v>185.84</v>
          </cell>
          <cell r="I758">
            <v>63.02</v>
          </cell>
          <cell r="J758">
            <v>122.82</v>
          </cell>
          <cell r="K758" t="str">
            <v>Заказ Патяки</v>
          </cell>
          <cell r="L758" t="str">
            <v>Заказ Полякова</v>
          </cell>
        </row>
        <row r="759">
          <cell r="A759" t="str">
            <v>9020 Продукт йогуртовый пастериз Фруттис 5% 115 г дыня-манго/банан-клубника (Кампина) МК</v>
          </cell>
          <cell r="E759" t="str">
            <v>шт</v>
          </cell>
          <cell r="G759">
            <v>126.96</v>
          </cell>
          <cell r="I759">
            <v>71.069999999999993</v>
          </cell>
          <cell r="J759">
            <v>55.89</v>
          </cell>
          <cell r="K759" t="str">
            <v>Заказ Патяки</v>
          </cell>
          <cell r="L759" t="str">
            <v>Заказ Полякова</v>
          </cell>
        </row>
        <row r="760">
          <cell r="A760" t="str">
            <v>9021 Продукт йогуртовый пастериз Фруттис 5% 115 г инжир-черннослив/малина-земляника  МК</v>
          </cell>
          <cell r="E760" t="str">
            <v>шт</v>
          </cell>
          <cell r="G760">
            <v>104.88</v>
          </cell>
          <cell r="I760">
            <v>68.08</v>
          </cell>
          <cell r="J760">
            <v>36.799999999999997</v>
          </cell>
          <cell r="K760" t="str">
            <v>Заказ Патяки</v>
          </cell>
          <cell r="L760" t="str">
            <v>Заказ Полякова</v>
          </cell>
        </row>
        <row r="761">
          <cell r="A761" t="str">
            <v>9022 Продукт йогуртовый пастериз Фруттис 5% 115 г клубника/персик (Кампина)  МК</v>
          </cell>
          <cell r="E761" t="str">
            <v>шт</v>
          </cell>
          <cell r="G761">
            <v>37.72</v>
          </cell>
          <cell r="I761">
            <v>37.72</v>
          </cell>
          <cell r="K761" t="str">
            <v>Заказ Патяки</v>
          </cell>
          <cell r="L761" t="str">
            <v>Заказ Полякова</v>
          </cell>
        </row>
        <row r="762">
          <cell r="A762" t="str">
            <v>9023 Продукт йогуртовый пастериз Фруттис 5% 115 г малина-черника/абрикос-манго (Кампина)  МК</v>
          </cell>
          <cell r="E762" t="str">
            <v>шт</v>
          </cell>
          <cell r="G762">
            <v>47.84</v>
          </cell>
          <cell r="I762">
            <v>42.32</v>
          </cell>
          <cell r="J762">
            <v>5.52</v>
          </cell>
          <cell r="K762" t="str">
            <v>Заказ Патяки</v>
          </cell>
          <cell r="L762" t="str">
            <v>Заказ Полякова</v>
          </cell>
        </row>
        <row r="763">
          <cell r="A763" t="str">
            <v>9024 Продукт йогуртовый пастериз Фруттис 5% 115 г персик-маракуйя/ананас-дыня (Кампина)  МК</v>
          </cell>
          <cell r="E763" t="str">
            <v>шт</v>
          </cell>
          <cell r="G763">
            <v>30.82</v>
          </cell>
          <cell r="H763">
            <v>0.46</v>
          </cell>
          <cell r="I763">
            <v>31.28</v>
          </cell>
          <cell r="K763" t="str">
            <v>Заказ Патяки</v>
          </cell>
          <cell r="L763" t="str">
            <v>Заказ Полякова</v>
          </cell>
        </row>
        <row r="764">
          <cell r="A764" t="str">
            <v>9025 Продукт йогуртовый пастериз Фруттис 8% 115г лесные ягоды/абрикос-манго ВАННОЧКА Камп  МК</v>
          </cell>
          <cell r="E764" t="str">
            <v>шт</v>
          </cell>
          <cell r="G764">
            <v>89.24</v>
          </cell>
          <cell r="I764">
            <v>49.22</v>
          </cell>
          <cell r="J764">
            <v>40.020000000000003</v>
          </cell>
          <cell r="K764" t="str">
            <v>Заказ Патяки</v>
          </cell>
          <cell r="L764" t="str">
            <v>Заказ Полякова</v>
          </cell>
        </row>
        <row r="765">
          <cell r="A765" t="str">
            <v>9026 Продукт йогуртовый пастериз Фруттис 8% 115г Банана-Сплит и Пинаколада ВАННОЧКА (Кампина)  МК</v>
          </cell>
          <cell r="E765" t="str">
            <v>шт</v>
          </cell>
          <cell r="G765">
            <v>161</v>
          </cell>
          <cell r="I765">
            <v>57.96</v>
          </cell>
          <cell r="J765">
            <v>103.04</v>
          </cell>
          <cell r="K765" t="str">
            <v>Заказ Патяки</v>
          </cell>
          <cell r="L765" t="str">
            <v>Заказ Полякова</v>
          </cell>
        </row>
        <row r="766">
          <cell r="A766" t="str">
            <v>9027 Продукт йогуртовый пастериз Фруттис 8% 115г вишня/персик-маракуйя ВАННОЧКА (Кампина)  МК</v>
          </cell>
          <cell r="E766" t="str">
            <v>шт</v>
          </cell>
          <cell r="G766">
            <v>126.96</v>
          </cell>
          <cell r="I766">
            <v>60.26</v>
          </cell>
          <cell r="J766">
            <v>66.7</v>
          </cell>
          <cell r="K766" t="str">
            <v>Заказ Патяки</v>
          </cell>
          <cell r="L766" t="str">
            <v>Заказ Полякова</v>
          </cell>
        </row>
        <row r="767">
          <cell r="A767" t="str">
            <v>9029 Продукт йогуртовый пастериз Фруттис 8% 115г малина/ананас-дыня ВАННОЧКА (Кампина)  МК</v>
          </cell>
          <cell r="E767" t="str">
            <v>шт</v>
          </cell>
          <cell r="G767">
            <v>83.26</v>
          </cell>
          <cell r="I767">
            <v>56.58</v>
          </cell>
          <cell r="J767">
            <v>26.68</v>
          </cell>
          <cell r="K767" t="str">
            <v>Заказ Патяки</v>
          </cell>
          <cell r="L767" t="str">
            <v>Заказ Полякова</v>
          </cell>
        </row>
        <row r="768">
          <cell r="A768" t="str">
            <v>9030 ФруттисКидс с персиком 2,5% 110г с вититаминами А,Д,Е  Кампина  МК</v>
          </cell>
          <cell r="E768" t="str">
            <v>шт</v>
          </cell>
          <cell r="G768">
            <v>150.91999999999999</v>
          </cell>
          <cell r="I768">
            <v>26.4</v>
          </cell>
          <cell r="J768">
            <v>124.52</v>
          </cell>
          <cell r="K768" t="str">
            <v>Заказ Патяки</v>
          </cell>
          <cell r="L768" t="str">
            <v>Заказ Полякова</v>
          </cell>
        </row>
        <row r="769">
          <cell r="A769" t="str">
            <v>9035 Альпенленд продукт йогуртный пастериз фруктовый Ананас/нектарин- апельсин 4х94г.  МК</v>
          </cell>
          <cell r="E769" t="str">
            <v>шт</v>
          </cell>
          <cell r="G769">
            <v>198.15199999999999</v>
          </cell>
          <cell r="I769">
            <v>76.703999999999994</v>
          </cell>
          <cell r="J769">
            <v>121.44799999999999</v>
          </cell>
          <cell r="K769" t="str">
            <v>Заказ Патяки</v>
          </cell>
          <cell r="L769" t="str">
            <v>Заказ Полякова</v>
          </cell>
        </row>
        <row r="770">
          <cell r="A770" t="str">
            <v>9037 Продукт йогуртный пастериз "Услада молочная" м.д.жира 1.2% с соком клубники 4*95гр (Эрманн)  МК</v>
          </cell>
          <cell r="E770" t="str">
            <v>шт</v>
          </cell>
          <cell r="G770">
            <v>260.3</v>
          </cell>
          <cell r="I770">
            <v>66.12</v>
          </cell>
          <cell r="J770">
            <v>194.18</v>
          </cell>
          <cell r="K770" t="str">
            <v>Заказ Патяки</v>
          </cell>
          <cell r="L770" t="str">
            <v>Заказ Полякова</v>
          </cell>
        </row>
        <row r="771">
          <cell r="A771" t="str">
            <v>9043 Пудинг молочный ультрапастеризованный Эрмигурт м.д.жира 3% Ваниль 4*100г (Эрманн)  МК</v>
          </cell>
          <cell r="E771" t="str">
            <v>шт</v>
          </cell>
          <cell r="G771">
            <v>90.8</v>
          </cell>
          <cell r="I771">
            <v>17.2</v>
          </cell>
          <cell r="J771">
            <v>73.599999999999994</v>
          </cell>
          <cell r="K771" t="str">
            <v>Заказ Патяки</v>
          </cell>
          <cell r="L771" t="str">
            <v>Заказ Полякова</v>
          </cell>
        </row>
        <row r="772">
          <cell r="A772" t="str">
            <v>9044 Пудинг молочный ультрапастеризованный Эрмигурт м.д.жира 3% Карамельный 4*100г (Эрманн)  МК</v>
          </cell>
          <cell r="E772" t="str">
            <v>шт</v>
          </cell>
          <cell r="G772">
            <v>80.400000000000006</v>
          </cell>
          <cell r="I772">
            <v>17.600000000000001</v>
          </cell>
          <cell r="J772">
            <v>62.8</v>
          </cell>
          <cell r="K772" t="str">
            <v>Заказ Патяки</v>
          </cell>
          <cell r="L772" t="str">
            <v>Заказ Полякова</v>
          </cell>
        </row>
        <row r="773">
          <cell r="A773" t="str">
            <v>9045 Пудинг молочный ультрапастеризованный Эрмигурт м.д.жира 3% Шоколадный 4*100г (Эрманн)  МК</v>
          </cell>
          <cell r="E773" t="str">
            <v>шт</v>
          </cell>
          <cell r="G773">
            <v>59.6</v>
          </cell>
          <cell r="I773">
            <v>16</v>
          </cell>
          <cell r="J773">
            <v>43.6</v>
          </cell>
          <cell r="K773" t="str">
            <v>Заказ Патяки</v>
          </cell>
          <cell r="L773" t="str">
            <v>Заказ Полякова</v>
          </cell>
        </row>
        <row r="774">
          <cell r="A774" t="str">
            <v>9047 БЗМЖ Альпенленд продукт йогуртный пастеризов фруктовый клубника/персик-манго 4x94г.  Эрман</v>
          </cell>
          <cell r="E774" t="str">
            <v>шт</v>
          </cell>
          <cell r="G774">
            <v>8.74</v>
          </cell>
          <cell r="I774">
            <v>8.74</v>
          </cell>
          <cell r="K774" t="str">
            <v>Заказ Патяки</v>
          </cell>
          <cell r="L774" t="str">
            <v>Заказ Полякова</v>
          </cell>
        </row>
        <row r="775">
          <cell r="A775" t="str">
            <v>9049 БЗМЖ Продукт йогуртовый пастеризованный Альпенленд пит. 1,2% клубника 290г  Эрманн</v>
          </cell>
          <cell r="E775" t="str">
            <v>шт</v>
          </cell>
          <cell r="G775">
            <v>208.8</v>
          </cell>
          <cell r="I775">
            <v>204.45</v>
          </cell>
          <cell r="J775">
            <v>4.3499999999999996</v>
          </cell>
          <cell r="K775" t="str">
            <v>Заказ Патяки</v>
          </cell>
          <cell r="L775" t="str">
            <v>Заказ Полякова</v>
          </cell>
        </row>
        <row r="776">
          <cell r="A776" t="str">
            <v>9050 БЗМЖ Продукт йогуртный паст фруктовый Альпенленд пит. 1,2% персик-маракуйа 290г  Эрманн</v>
          </cell>
          <cell r="E776" t="str">
            <v>шт</v>
          </cell>
          <cell r="G776">
            <v>202.42</v>
          </cell>
          <cell r="H776">
            <v>1.45</v>
          </cell>
          <cell r="I776">
            <v>203.29</v>
          </cell>
          <cell r="J776">
            <v>0.57999999999999996</v>
          </cell>
          <cell r="K776" t="str">
            <v>Заказ Патяки</v>
          </cell>
          <cell r="L776" t="str">
            <v>Заказ Полякова</v>
          </cell>
        </row>
        <row r="777">
          <cell r="A777" t="str">
            <v>9051 БЗМЖ Продукт йогуртовый пастеризованный Альпенленд пит. 1,2% яблоко-груша 290г  Эрманн</v>
          </cell>
          <cell r="E777" t="str">
            <v>шт</v>
          </cell>
          <cell r="G777">
            <v>214.02</v>
          </cell>
          <cell r="I777">
            <v>189.08</v>
          </cell>
          <cell r="J777">
            <v>24.94</v>
          </cell>
          <cell r="K777" t="str">
            <v>Заказ Патяки</v>
          </cell>
          <cell r="L777" t="str">
            <v>Заказ Полякова</v>
          </cell>
        </row>
        <row r="778">
          <cell r="A778" t="str">
            <v>9054 БЗМЖ Напиток йогуртовый паст фрукт Эрмигурт пит.м.д.ж.1,2% 290гр.клубника-банан  Эрманн</v>
          </cell>
          <cell r="E778" t="str">
            <v>шт</v>
          </cell>
          <cell r="G778">
            <v>206.77</v>
          </cell>
          <cell r="I778">
            <v>152.83000000000001</v>
          </cell>
          <cell r="J778">
            <v>53.94</v>
          </cell>
          <cell r="K778" t="str">
            <v>Заказ Патяки</v>
          </cell>
          <cell r="L778" t="str">
            <v>Заказ Полякова</v>
          </cell>
        </row>
        <row r="779">
          <cell r="A779" t="str">
            <v>9055 БЗМЖ Напиток йогуртовый паст фрукт Эрмигурт пит. м.д.ж.1,2% 290гр. клубника-киви  Эрманн</v>
          </cell>
          <cell r="E779" t="str">
            <v>шт</v>
          </cell>
          <cell r="G779">
            <v>215.47</v>
          </cell>
          <cell r="I779">
            <v>160.66</v>
          </cell>
          <cell r="J779">
            <v>54.81</v>
          </cell>
          <cell r="K779" t="str">
            <v>Заказ Патяки</v>
          </cell>
          <cell r="L779" t="str">
            <v>Заказ Полякова</v>
          </cell>
        </row>
        <row r="780">
          <cell r="A780" t="str">
            <v>9056 БЗМЖ Напиток йогуртовый паст фрукт Эрмигурт пит. м.д.ж.1,2% 290гр. лесная ягода   Эрманн</v>
          </cell>
          <cell r="E780" t="str">
            <v>шт</v>
          </cell>
          <cell r="G780">
            <v>230.55</v>
          </cell>
          <cell r="I780">
            <v>141.22999999999999</v>
          </cell>
          <cell r="J780">
            <v>89.32</v>
          </cell>
          <cell r="K780" t="str">
            <v>Заказ Патяки</v>
          </cell>
          <cell r="L780" t="str">
            <v>Заказ Полякова</v>
          </cell>
        </row>
        <row r="781">
          <cell r="A781" t="str">
            <v>9057 БЗМЖ Напиток йогуртовый паст фрукт Эрмигурт пит. 1,2% 290гр. перс/марак   Эрманн</v>
          </cell>
          <cell r="E781" t="str">
            <v>шт</v>
          </cell>
          <cell r="G781">
            <v>241.86</v>
          </cell>
          <cell r="I781">
            <v>138.91</v>
          </cell>
          <cell r="J781">
            <v>102.95</v>
          </cell>
          <cell r="K781" t="str">
            <v>Заказ Патяки</v>
          </cell>
          <cell r="L781" t="str">
            <v>Заказ Полякова</v>
          </cell>
        </row>
        <row r="782">
          <cell r="A782" t="str">
            <v>9058 БЗМЖ Нежный сливочный продукт йогуртный пастериз.Клубника 5% 4*100г (Камп)  Эрманн  МК</v>
          </cell>
          <cell r="E782" t="str">
            <v>шт</v>
          </cell>
          <cell r="G782">
            <v>122.8</v>
          </cell>
          <cell r="I782">
            <v>9.1999999999999993</v>
          </cell>
          <cell r="J782">
            <v>113.6</v>
          </cell>
          <cell r="K782" t="str">
            <v>Заказ Патяки</v>
          </cell>
          <cell r="L782" t="str">
            <v>Заказ Полякова</v>
          </cell>
        </row>
        <row r="783">
          <cell r="A783" t="str">
            <v>9060 ФруттисКидс с Клубникой 2% 110г с витаминами А.Д.Е Кампина  Эрманн  МК</v>
          </cell>
          <cell r="E783" t="str">
            <v>шт</v>
          </cell>
          <cell r="G783">
            <v>220</v>
          </cell>
          <cell r="I783">
            <v>14.08</v>
          </cell>
          <cell r="J783">
            <v>205.92</v>
          </cell>
          <cell r="K783" t="str">
            <v>Заказ Патяки</v>
          </cell>
          <cell r="L783" t="str">
            <v>Заказ Полякова</v>
          </cell>
        </row>
        <row r="784">
          <cell r="A784" t="str">
            <v>(СЫР)ООО ТД Мир Колбас</v>
          </cell>
          <cell r="G784">
            <v>2558.39</v>
          </cell>
          <cell r="H784">
            <v>1693.98</v>
          </cell>
          <cell r="I784">
            <v>2068.91</v>
          </cell>
          <cell r="J784">
            <v>2183.46</v>
          </cell>
          <cell r="K784" t="str">
            <v>Заказ Патяки</v>
          </cell>
          <cell r="L784" t="str">
            <v>Заказ Полякова</v>
          </cell>
        </row>
        <row r="785">
          <cell r="A785" t="str">
            <v>Плавл.сыр Фетакса 200г. БЗМЖ  МК</v>
          </cell>
          <cell r="E785" t="str">
            <v>шт</v>
          </cell>
          <cell r="G785">
            <v>48</v>
          </cell>
          <cell r="H785">
            <v>48</v>
          </cell>
          <cell r="I785">
            <v>49</v>
          </cell>
          <cell r="J785">
            <v>47</v>
          </cell>
          <cell r="K785" t="str">
            <v>Заказ Патяки</v>
          </cell>
          <cell r="L785" t="str">
            <v>Заказ Полякова</v>
          </cell>
        </row>
        <row r="786">
          <cell r="A786" t="str">
            <v>Сыр "Hochland" плавл.ломт  сливочный классический 150г БЗМЖ  МК</v>
          </cell>
          <cell r="E786" t="str">
            <v>шт</v>
          </cell>
          <cell r="G786">
            <v>194.25</v>
          </cell>
          <cell r="H786">
            <v>98.1</v>
          </cell>
          <cell r="I786">
            <v>147.44999999999999</v>
          </cell>
          <cell r="J786">
            <v>144.9</v>
          </cell>
          <cell r="K786" t="str">
            <v>Заказ Патяки</v>
          </cell>
          <cell r="L786" t="str">
            <v>Заказ Полякова</v>
          </cell>
        </row>
        <row r="787">
          <cell r="A787" t="str">
            <v>Сыр "Hochland" плавленный ломтевой Сэндвич 150г. БЗМЖ  МК</v>
          </cell>
          <cell r="E787" t="str">
            <v>шт</v>
          </cell>
          <cell r="G787">
            <v>113.55</v>
          </cell>
          <cell r="H787">
            <v>98.4</v>
          </cell>
          <cell r="I787">
            <v>121.65</v>
          </cell>
          <cell r="J787">
            <v>90.3</v>
          </cell>
          <cell r="K787" t="str">
            <v>Заказ Патяки</v>
          </cell>
          <cell r="L787" t="str">
            <v>Заказ Полякова</v>
          </cell>
        </row>
        <row r="788">
          <cell r="A788" t="str">
            <v>Сыр "Hochland" плавленный сливочный 100г БЗМЖ  МК</v>
          </cell>
          <cell r="E788" t="str">
            <v>шт</v>
          </cell>
          <cell r="G788">
            <v>330.4</v>
          </cell>
          <cell r="H788">
            <v>270</v>
          </cell>
          <cell r="I788">
            <v>436.1</v>
          </cell>
          <cell r="J788">
            <v>164.3</v>
          </cell>
          <cell r="K788" t="str">
            <v>Заказ Патяки</v>
          </cell>
          <cell r="L788" t="str">
            <v>Заказ Полякова</v>
          </cell>
        </row>
        <row r="789">
          <cell r="A789" t="str">
            <v>Сыр "Hochland" плавленный сливочный 140г БЗМЖ  МК</v>
          </cell>
          <cell r="E789" t="str">
            <v>шт</v>
          </cell>
          <cell r="G789">
            <v>97.72</v>
          </cell>
          <cell r="H789">
            <v>70</v>
          </cell>
          <cell r="I789">
            <v>110.04</v>
          </cell>
          <cell r="J789">
            <v>57.68</v>
          </cell>
          <cell r="K789" t="str">
            <v>Заказ Патяки</v>
          </cell>
          <cell r="L789" t="str">
            <v>Заказ Полякова</v>
          </cell>
        </row>
        <row r="790">
          <cell r="A790" t="str">
            <v>Сыр "HOCHLAND" плавленный сливочный 200г БЗМЖ  МК</v>
          </cell>
          <cell r="E790" t="str">
            <v>шт</v>
          </cell>
          <cell r="G790">
            <v>325.39999999999998</v>
          </cell>
          <cell r="H790">
            <v>240</v>
          </cell>
          <cell r="I790">
            <v>232.6</v>
          </cell>
          <cell r="J790">
            <v>332.8</v>
          </cell>
          <cell r="K790" t="str">
            <v>Заказ Патяки</v>
          </cell>
          <cell r="L790" t="str">
            <v>Заказ Полякова</v>
          </cell>
        </row>
        <row r="791">
          <cell r="A791" t="str">
            <v>Сыр "HOCHLAND" плавленный сливочный 400г БЗМЖ  МК</v>
          </cell>
          <cell r="E791" t="str">
            <v>шт</v>
          </cell>
          <cell r="G791">
            <v>842.8</v>
          </cell>
          <cell r="H791">
            <v>320</v>
          </cell>
          <cell r="I791">
            <v>346.8</v>
          </cell>
          <cell r="J791">
            <v>816</v>
          </cell>
          <cell r="K791" t="str">
            <v>Заказ Патяки</v>
          </cell>
          <cell r="L791" t="str">
            <v>Заказ Полякова</v>
          </cell>
        </row>
        <row r="792">
          <cell r="A792" t="str">
            <v>Сыр Hochland 50г сливочный (Россия) БЗМЖ  МК</v>
          </cell>
          <cell r="E792" t="str">
            <v>шт</v>
          </cell>
          <cell r="G792">
            <v>155.65</v>
          </cell>
          <cell r="H792">
            <v>170.4</v>
          </cell>
          <cell r="I792">
            <v>127.65</v>
          </cell>
          <cell r="J792">
            <v>198.4</v>
          </cell>
          <cell r="K792" t="str">
            <v>Заказ Патяки</v>
          </cell>
          <cell r="L792" t="str">
            <v>Заказ Полякова</v>
          </cell>
        </row>
        <row r="793">
          <cell r="A793" t="str">
            <v>Творожный сыр "Hochland" сливочный 140г БЗМЖ  МК</v>
          </cell>
          <cell r="E793" t="str">
            <v>шт</v>
          </cell>
          <cell r="G793">
            <v>186.62</v>
          </cell>
          <cell r="H793">
            <v>115.08</v>
          </cell>
          <cell r="I793">
            <v>209.86</v>
          </cell>
          <cell r="J793">
            <v>91.84</v>
          </cell>
          <cell r="K793" t="str">
            <v>Заказ Патяки</v>
          </cell>
          <cell r="L793" t="str">
            <v>Заказ Полякова</v>
          </cell>
        </row>
        <row r="794">
          <cell r="A794" t="str">
            <v>Творожный сыр "Hochland" сливочный 220г БЗМЖ  МК</v>
          </cell>
          <cell r="E794" t="str">
            <v>шт</v>
          </cell>
          <cell r="G794">
            <v>264</v>
          </cell>
          <cell r="H794">
            <v>264</v>
          </cell>
          <cell r="I794">
            <v>287.76</v>
          </cell>
          <cell r="J794">
            <v>240.24</v>
          </cell>
          <cell r="K794" t="str">
            <v>Заказ Патяки</v>
          </cell>
          <cell r="L794" t="str">
            <v>Заказ Полякова</v>
          </cell>
        </row>
        <row r="795">
          <cell r="A795" t="str">
            <v>Дмитрогорск продукт</v>
          </cell>
          <cell r="G795">
            <v>265.697</v>
          </cell>
          <cell r="H795">
            <v>1.6850000000000001</v>
          </cell>
          <cell r="I795">
            <v>174.58199999999999</v>
          </cell>
          <cell r="J795">
            <v>92.8</v>
          </cell>
          <cell r="K795" t="str">
            <v>Заказ Патяки</v>
          </cell>
          <cell r="L795" t="str">
            <v>Заказ Полякова</v>
          </cell>
        </row>
        <row r="796">
          <cell r="A796" t="str">
            <v>Колбаса Балыковая в/к-в/у БГ (Дмитрогорск-продукт)  МК</v>
          </cell>
          <cell r="E796" t="str">
            <v>кг</v>
          </cell>
          <cell r="G796">
            <v>123.94199999999999</v>
          </cell>
          <cell r="I796">
            <v>123.94199999999999</v>
          </cell>
          <cell r="K796" t="str">
            <v>Заказ Патяки</v>
          </cell>
          <cell r="L796" t="str">
            <v>Заказ Полякова</v>
          </cell>
        </row>
        <row r="797">
          <cell r="A797" t="str">
            <v>Колбаса Сальчичон с/к в/у БГ(Дмитрогорск прод)  МК</v>
          </cell>
          <cell r="E797" t="str">
            <v>кг</v>
          </cell>
          <cell r="G797">
            <v>102.155</v>
          </cell>
          <cell r="H797">
            <v>1.0249999999999999</v>
          </cell>
          <cell r="I797">
            <v>10.38</v>
          </cell>
          <cell r="J797">
            <v>92.8</v>
          </cell>
          <cell r="K797" t="str">
            <v>Заказ Патяки</v>
          </cell>
          <cell r="L797" t="str">
            <v>Заказ Полякова</v>
          </cell>
        </row>
        <row r="798">
          <cell r="A798" t="str">
            <v>Сервелат Зернистый в/к в/у срез 330г БГ(Дмит пр)  МК</v>
          </cell>
          <cell r="E798" t="str">
            <v>шт</v>
          </cell>
          <cell r="G798">
            <v>39.6</v>
          </cell>
          <cell r="H798">
            <v>0.66</v>
          </cell>
          <cell r="I798">
            <v>40.26</v>
          </cell>
          <cell r="K798" t="str">
            <v>Заказ Патяки</v>
          </cell>
          <cell r="L798" t="str">
            <v>Заказ Полякова</v>
          </cell>
        </row>
        <row r="799">
          <cell r="A799" t="str">
            <v>ЗАМОРОЗКА ТД Мир колбас</v>
          </cell>
          <cell r="G799">
            <v>11568</v>
          </cell>
          <cell r="H799">
            <v>15192</v>
          </cell>
          <cell r="I799">
            <v>10710.6</v>
          </cell>
          <cell r="J799">
            <v>16049.4</v>
          </cell>
          <cell r="K799" t="str">
            <v>Заказ Патяки</v>
          </cell>
          <cell r="L799" t="str">
            <v>Заказ Полякова</v>
          </cell>
        </row>
        <row r="800">
          <cell r="A800" t="str">
            <v>Бедро ЦБ зам. вес 12кг (Ресурс-Юг)  МК</v>
          </cell>
          <cell r="E800" t="str">
            <v>кг</v>
          </cell>
          <cell r="G800">
            <v>3924</v>
          </cell>
          <cell r="H800">
            <v>12</v>
          </cell>
          <cell r="I800">
            <v>948</v>
          </cell>
          <cell r="J800">
            <v>2988</v>
          </cell>
          <cell r="K800" t="str">
            <v>Заказ Патяки</v>
          </cell>
          <cell r="L800" t="str">
            <v>Заказ Полякова</v>
          </cell>
        </row>
        <row r="801">
          <cell r="A801" t="str">
            <v>Головы ЦБ зам .вес 15 кг (Ресурс-Юг)  МК</v>
          </cell>
          <cell r="E801" t="str">
            <v>кг</v>
          </cell>
          <cell r="H801">
            <v>12540</v>
          </cell>
          <cell r="I801">
            <v>5160</v>
          </cell>
          <cell r="J801">
            <v>7380</v>
          </cell>
          <cell r="K801" t="str">
            <v>Заказ Патяки</v>
          </cell>
          <cell r="L801" t="str">
            <v>Заказ Полякова</v>
          </cell>
        </row>
        <row r="802">
          <cell r="A802" t="str">
            <v>Окорочок ЦБ зам. вес 12кг (Ресурс-Юг)  МК</v>
          </cell>
          <cell r="E802" t="str">
            <v>кг</v>
          </cell>
          <cell r="G802">
            <v>2124</v>
          </cell>
          <cell r="I802">
            <v>924</v>
          </cell>
          <cell r="J802">
            <v>1200</v>
          </cell>
          <cell r="K802" t="str">
            <v>Заказ Патяки</v>
          </cell>
          <cell r="L802" t="str">
            <v>Заказ Полякова</v>
          </cell>
        </row>
        <row r="803">
          <cell r="A803" t="str">
            <v>Тушка вал зам 1 сорт(Ресурс Юг)  МК</v>
          </cell>
          <cell r="E803" t="str">
            <v>кг</v>
          </cell>
          <cell r="G803">
            <v>450</v>
          </cell>
          <cell r="H803">
            <v>2640</v>
          </cell>
          <cell r="I803">
            <v>2055</v>
          </cell>
          <cell r="J803">
            <v>1035</v>
          </cell>
          <cell r="K803" t="str">
            <v>Заказ Патяки</v>
          </cell>
          <cell r="L803" t="str">
            <v>Заказ Полякова</v>
          </cell>
        </row>
        <row r="804">
          <cell r="A804" t="str">
            <v>Тушка ЦБ "Благояр" зам.пакет 1,1кг(Ресурс-Юг)  МК</v>
          </cell>
          <cell r="E804" t="str">
            <v>кг</v>
          </cell>
          <cell r="G804">
            <v>3234</v>
          </cell>
          <cell r="I804">
            <v>1359.6</v>
          </cell>
          <cell r="J804">
            <v>1874.4</v>
          </cell>
          <cell r="K804" t="str">
            <v>Заказ Патяки</v>
          </cell>
          <cell r="L804" t="str">
            <v>Заказ Полякова</v>
          </cell>
        </row>
        <row r="805">
          <cell r="A805" t="str">
            <v>Тушка ЦБ "Благояр" зам.пакет 1кг(Ресурс-Юг)  МК</v>
          </cell>
          <cell r="E805" t="str">
            <v>кг</v>
          </cell>
          <cell r="G805">
            <v>1836</v>
          </cell>
          <cell r="I805">
            <v>264</v>
          </cell>
          <cell r="J805">
            <v>1572</v>
          </cell>
          <cell r="K805" t="str">
            <v>Заказ Патяки</v>
          </cell>
          <cell r="L805" t="str">
            <v>Заказ Полякова</v>
          </cell>
        </row>
        <row r="806">
          <cell r="A806" t="str">
            <v>ЗНАМЕНСКИЙ СГЦ   МК  (1000)</v>
          </cell>
          <cell r="G806">
            <v>2156.5329999999999</v>
          </cell>
          <cell r="H806">
            <v>1724.3820000000001</v>
          </cell>
          <cell r="I806">
            <v>2534.2910000000002</v>
          </cell>
          <cell r="J806">
            <v>1346.624</v>
          </cell>
          <cell r="K806" t="str">
            <v>Заказ Патяки</v>
          </cell>
          <cell r="L806" t="str">
            <v>Заказ Полякова</v>
          </cell>
        </row>
        <row r="807">
          <cell r="A807" t="str">
            <v>1004 Рулька свиная бескостная в/к в/у (Знаменский СГЦ) МК</v>
          </cell>
          <cell r="E807" t="str">
            <v>кг</v>
          </cell>
          <cell r="G807">
            <v>99.188000000000002</v>
          </cell>
          <cell r="H807">
            <v>0.14399999999999999</v>
          </cell>
          <cell r="I807">
            <v>99.331999999999994</v>
          </cell>
          <cell r="K807" t="str">
            <v>Заказ Патяки</v>
          </cell>
          <cell r="L807" t="str">
            <v>Заказ Полякова</v>
          </cell>
        </row>
        <row r="808">
          <cell r="A808" t="str">
            <v>1006 Бекон Орловский в/у 0,35кг/шт (Знаменский СГЦ)   МК</v>
          </cell>
          <cell r="E808" t="str">
            <v>шт</v>
          </cell>
          <cell r="H808">
            <v>172.2</v>
          </cell>
          <cell r="I808">
            <v>171.15</v>
          </cell>
          <cell r="J808">
            <v>1.05</v>
          </cell>
          <cell r="K808" t="str">
            <v>Заказ Патяки</v>
          </cell>
          <cell r="L808" t="str">
            <v>Заказ Полякова</v>
          </cell>
        </row>
        <row r="809">
          <cell r="A809" t="str">
            <v>1009 Мясо по домашнему в/у 0,35шт (Знаменский СГЦ)  МК</v>
          </cell>
          <cell r="E809" t="str">
            <v>шт</v>
          </cell>
          <cell r="G809">
            <v>58.8</v>
          </cell>
          <cell r="H809">
            <v>50.4</v>
          </cell>
          <cell r="I809">
            <v>96.6</v>
          </cell>
          <cell r="J809">
            <v>12.6</v>
          </cell>
          <cell r="K809" t="str">
            <v>Заказ Патяки</v>
          </cell>
          <cell r="L809" t="str">
            <v>Заказ Полякова</v>
          </cell>
        </row>
        <row r="810">
          <cell r="A810" t="str">
            <v>1011 Ветчина Карельская,кат.В,вес,бат (Знаменский СГЦ)  МК</v>
          </cell>
          <cell r="E810" t="str">
            <v>кг</v>
          </cell>
          <cell r="G810">
            <v>1998.5450000000001</v>
          </cell>
          <cell r="H810">
            <v>1501.6379999999999</v>
          </cell>
          <cell r="I810">
            <v>2167.2089999999998</v>
          </cell>
          <cell r="J810">
            <v>1332.9739999999999</v>
          </cell>
          <cell r="K810" t="str">
            <v>Заказ Патяки</v>
          </cell>
          <cell r="L810" t="str">
            <v>Заказ Полякова</v>
          </cell>
        </row>
        <row r="811">
          <cell r="A811" t="str">
            <v>Конти МК (13000)</v>
          </cell>
          <cell r="G811">
            <v>8972.1880000000001</v>
          </cell>
          <cell r="H811">
            <v>25.5</v>
          </cell>
          <cell r="I811">
            <v>2860.373</v>
          </cell>
          <cell r="J811">
            <v>6137.3149999999996</v>
          </cell>
          <cell r="K811" t="str">
            <v>Заказ Патяки</v>
          </cell>
          <cell r="L811" t="str">
            <v>Заказ Полякова</v>
          </cell>
        </row>
        <row r="812">
          <cell r="A812" t="str">
            <v>13001 Вафельные конфеты"Шоколадные истории"Джек" вес 4кг (Конти)  МК</v>
          </cell>
          <cell r="E812" t="str">
            <v>кг</v>
          </cell>
          <cell r="G812">
            <v>720</v>
          </cell>
          <cell r="I812">
            <v>260</v>
          </cell>
          <cell r="J812">
            <v>460</v>
          </cell>
          <cell r="K812" t="str">
            <v>Заказ Патяки</v>
          </cell>
          <cell r="L812" t="str">
            <v>Заказ Полякова</v>
          </cell>
        </row>
        <row r="813">
          <cell r="A813" t="str">
            <v>13002 Карамель "Конти" с молочным вкусом 1000г (Конти)  МК</v>
          </cell>
          <cell r="E813" t="str">
            <v>кг</v>
          </cell>
          <cell r="G813">
            <v>86</v>
          </cell>
          <cell r="I813">
            <v>22</v>
          </cell>
          <cell r="J813">
            <v>64</v>
          </cell>
          <cell r="K813" t="str">
            <v>Заказ Патяки</v>
          </cell>
          <cell r="L813" t="str">
            <v>Заказ Полякова</v>
          </cell>
        </row>
        <row r="814">
          <cell r="A814" t="str">
            <v>13003 Конфеты "Дивная ночь-Конти" 1000г (Конти)  МК</v>
          </cell>
          <cell r="E814" t="str">
            <v>кг</v>
          </cell>
          <cell r="G814">
            <v>117</v>
          </cell>
          <cell r="I814">
            <v>19</v>
          </cell>
          <cell r="J814">
            <v>98</v>
          </cell>
          <cell r="K814" t="str">
            <v>Заказ Патяки</v>
          </cell>
          <cell r="L814" t="str">
            <v>Заказ Полякова</v>
          </cell>
        </row>
        <row r="815">
          <cell r="A815" t="str">
            <v>13004 Конфеты "Золотая лилия" вес 1000г (Конти)  МК</v>
          </cell>
          <cell r="E815" t="str">
            <v>кг</v>
          </cell>
          <cell r="G815">
            <v>193</v>
          </cell>
          <cell r="I815">
            <v>193</v>
          </cell>
          <cell r="K815" t="str">
            <v>Заказ Патяки</v>
          </cell>
          <cell r="L815" t="str">
            <v>Заказ Полякова</v>
          </cell>
        </row>
        <row r="816">
          <cell r="A816" t="str">
            <v>13005 Конфеты "Мулатка-загадка" 1000г (Конти)  МК</v>
          </cell>
          <cell r="E816" t="str">
            <v>кг</v>
          </cell>
          <cell r="G816">
            <v>105</v>
          </cell>
          <cell r="I816">
            <v>18</v>
          </cell>
          <cell r="J816">
            <v>87</v>
          </cell>
          <cell r="K816" t="str">
            <v>Заказ Патяки</v>
          </cell>
          <cell r="L816" t="str">
            <v>Заказ Полякова</v>
          </cell>
        </row>
        <row r="817">
          <cell r="A817" t="str">
            <v>13006 Конфеты "Пломбирчик" 1000г (Конти)  МК</v>
          </cell>
          <cell r="E817" t="str">
            <v>кг</v>
          </cell>
          <cell r="G817">
            <v>76</v>
          </cell>
          <cell r="H817">
            <v>6</v>
          </cell>
          <cell r="I817">
            <v>75</v>
          </cell>
          <cell r="J817">
            <v>7</v>
          </cell>
          <cell r="K817" t="str">
            <v>Заказ Патяки</v>
          </cell>
          <cell r="L817" t="str">
            <v>Заказ Полякова</v>
          </cell>
        </row>
        <row r="818">
          <cell r="A818" t="str">
            <v>13007 Печенье "Арте" глазированное вес 4кг (Конти)  МК</v>
          </cell>
          <cell r="E818" t="str">
            <v>кг</v>
          </cell>
          <cell r="G818">
            <v>1252</v>
          </cell>
          <cell r="I818">
            <v>268</v>
          </cell>
          <cell r="J818">
            <v>984</v>
          </cell>
          <cell r="K818" t="str">
            <v>Заказ Патяки</v>
          </cell>
          <cell r="L818" t="str">
            <v>Заказ Полякова</v>
          </cell>
        </row>
        <row r="819">
          <cell r="A819" t="str">
            <v>13008 Печенье-сэндвич "День и ночь" вес 5кг (Конти)  МК</v>
          </cell>
          <cell r="E819" t="str">
            <v>кг</v>
          </cell>
          <cell r="G819">
            <v>2110</v>
          </cell>
          <cell r="I819">
            <v>310</v>
          </cell>
          <cell r="J819">
            <v>1800</v>
          </cell>
          <cell r="K819" t="str">
            <v>Заказ Патяки</v>
          </cell>
          <cell r="L819" t="str">
            <v>Заказ Полякова</v>
          </cell>
        </row>
        <row r="820">
          <cell r="A820" t="str">
            <v>13009 Конфеты "Живинка" клубника с йогуртом 1000г (Конти)  МК</v>
          </cell>
          <cell r="E820" t="str">
            <v>кг</v>
          </cell>
          <cell r="G820">
            <v>203</v>
          </cell>
          <cell r="I820">
            <v>80</v>
          </cell>
          <cell r="J820">
            <v>123</v>
          </cell>
          <cell r="K820" t="str">
            <v>Заказ Патяки</v>
          </cell>
          <cell r="L820" t="str">
            <v>Заказ Полякова</v>
          </cell>
        </row>
        <row r="821">
          <cell r="A821" t="str">
            <v>13011 Печенье-сендвич "Супер-Контик" сгущенное молоко 50г (Конти)  МК</v>
          </cell>
          <cell r="E821" t="str">
            <v>шт</v>
          </cell>
          <cell r="G821">
            <v>76.5</v>
          </cell>
          <cell r="I821">
            <v>27</v>
          </cell>
          <cell r="J821">
            <v>49.5</v>
          </cell>
          <cell r="K821" t="str">
            <v>Заказ Патяки</v>
          </cell>
          <cell r="L821" t="str">
            <v>Заказ Полякова</v>
          </cell>
        </row>
        <row r="822">
          <cell r="A822" t="str">
            <v>13013 Конфеты "Тими сливки-банан" 1000г*4шт (Конти)  МК</v>
          </cell>
          <cell r="E822" t="str">
            <v>кг</v>
          </cell>
          <cell r="G822">
            <v>116</v>
          </cell>
          <cell r="I822">
            <v>116</v>
          </cell>
          <cell r="K822" t="str">
            <v>Заказ Патяки</v>
          </cell>
          <cell r="L822" t="str">
            <v>Заказ Полякова</v>
          </cell>
        </row>
        <row r="823">
          <cell r="A823" t="str">
            <v>13014 Конфеты "Живинка" арбуз 1кг (Конти)  МК</v>
          </cell>
          <cell r="E823" t="str">
            <v>кг</v>
          </cell>
          <cell r="G823">
            <v>160</v>
          </cell>
          <cell r="H823">
            <v>8</v>
          </cell>
          <cell r="I823">
            <v>118</v>
          </cell>
          <cell r="J823">
            <v>50</v>
          </cell>
          <cell r="K823" t="str">
            <v>Заказ Патяки</v>
          </cell>
          <cell r="L823" t="str">
            <v>Заказ Полякова</v>
          </cell>
        </row>
        <row r="824">
          <cell r="A824" t="str">
            <v>13016 Десерт Bonjour клуб со слив 232 нов дизайн (Конти)  МК</v>
          </cell>
          <cell r="E824" t="str">
            <v>шт</v>
          </cell>
          <cell r="G824">
            <v>98.367999999999995</v>
          </cell>
          <cell r="I824">
            <v>28.768000000000001</v>
          </cell>
          <cell r="J824">
            <v>69.599999999999994</v>
          </cell>
          <cell r="K824" t="str">
            <v>Заказ Патяки</v>
          </cell>
          <cell r="L824" t="str">
            <v>Заказ Полякова</v>
          </cell>
        </row>
        <row r="825">
          <cell r="A825" t="str">
            <v>13018 Карамель "Со вкусом капучино" 1000г (Конти)  МК</v>
          </cell>
          <cell r="E825" t="str">
            <v>кг</v>
          </cell>
          <cell r="G825">
            <v>114</v>
          </cell>
          <cell r="I825">
            <v>66</v>
          </cell>
          <cell r="J825">
            <v>48</v>
          </cell>
          <cell r="K825" t="str">
            <v>Заказ Патяки</v>
          </cell>
          <cell r="L825" t="str">
            <v>Заказ Полякова</v>
          </cell>
        </row>
        <row r="826">
          <cell r="A826" t="str">
            <v>13019 Конфеты "История востока" вес 1000г (Конти)  МК</v>
          </cell>
          <cell r="E826" t="str">
            <v>кг</v>
          </cell>
          <cell r="G826">
            <v>118</v>
          </cell>
          <cell r="H826">
            <v>4</v>
          </cell>
          <cell r="I826">
            <v>80</v>
          </cell>
          <cell r="J826">
            <v>42</v>
          </cell>
          <cell r="K826" t="str">
            <v>Заказ Патяки</v>
          </cell>
          <cell r="L826" t="str">
            <v>Заказ Полякова</v>
          </cell>
        </row>
        <row r="827">
          <cell r="A827" t="str">
            <v>13020 Конфеты "КОНТИ-МУСС" молоко 1000г (Конти)  МК</v>
          </cell>
          <cell r="E827" t="str">
            <v>кг</v>
          </cell>
          <cell r="G827">
            <v>151</v>
          </cell>
          <cell r="I827">
            <v>70</v>
          </cell>
          <cell r="J827">
            <v>81</v>
          </cell>
          <cell r="K827" t="str">
            <v>Заказ Патяки</v>
          </cell>
          <cell r="L827" t="str">
            <v>Заказ Полякова</v>
          </cell>
        </row>
        <row r="828">
          <cell r="A828" t="str">
            <v>13021 Конфеты "Чук и Гек" 1000г (Конти)  МК</v>
          </cell>
          <cell r="E828" t="str">
            <v>кг</v>
          </cell>
          <cell r="G828">
            <v>85</v>
          </cell>
          <cell r="I828">
            <v>29</v>
          </cell>
          <cell r="J828">
            <v>56</v>
          </cell>
          <cell r="K828" t="str">
            <v>Заказ Патяки</v>
          </cell>
          <cell r="L828" t="str">
            <v>Заказ Полякова</v>
          </cell>
        </row>
        <row r="829">
          <cell r="A829" t="str">
            <v>13023 Конфеты Ришелье с фундуком 1кг (Конти)  МК</v>
          </cell>
          <cell r="E829" t="str">
            <v>кг</v>
          </cell>
          <cell r="G829">
            <v>651</v>
          </cell>
          <cell r="I829">
            <v>263</v>
          </cell>
          <cell r="J829">
            <v>388</v>
          </cell>
          <cell r="K829" t="str">
            <v>Заказ Патяки</v>
          </cell>
          <cell r="L829" t="str">
            <v>Заказ Полякова</v>
          </cell>
        </row>
        <row r="830">
          <cell r="A830" t="str">
            <v>13025 Новогодний подарок "Марьино" 1/700 (Конти)  МК</v>
          </cell>
          <cell r="E830" t="str">
            <v>шт</v>
          </cell>
          <cell r="G830">
            <v>13.3</v>
          </cell>
          <cell r="J830">
            <v>13.3</v>
          </cell>
          <cell r="K830" t="str">
            <v>Заказ Патяки</v>
          </cell>
          <cell r="L830" t="str">
            <v>Заказ Полякова</v>
          </cell>
        </row>
        <row r="831">
          <cell r="A831" t="str">
            <v>13026 Новогодний подарок "Сладких праздников" 1/700 (Конти)  МК</v>
          </cell>
          <cell r="E831" t="str">
            <v>шт</v>
          </cell>
          <cell r="G831">
            <v>51.1</v>
          </cell>
          <cell r="J831">
            <v>51.1</v>
          </cell>
          <cell r="K831" t="str">
            <v>Заказ Патяки</v>
          </cell>
          <cell r="L831" t="str">
            <v>Заказ Полякова</v>
          </cell>
        </row>
        <row r="832">
          <cell r="A832" t="str">
            <v>13027 Новогодний подарок в виде рюкзачка Дед Мороз 1/500 (Конти)</v>
          </cell>
          <cell r="E832" t="str">
            <v>шт</v>
          </cell>
          <cell r="G832">
            <v>6</v>
          </cell>
          <cell r="J832">
            <v>6</v>
          </cell>
          <cell r="K832" t="str">
            <v>Заказ Патяки</v>
          </cell>
          <cell r="L832" t="str">
            <v>Заказ Полякова</v>
          </cell>
        </row>
        <row r="833">
          <cell r="A833" t="str">
            <v>13031 Конфеты Triksi с печ. в мягкой карам 1000г (Конти)  МК</v>
          </cell>
          <cell r="E833" t="str">
            <v>кг</v>
          </cell>
          <cell r="G833">
            <v>180</v>
          </cell>
          <cell r="J833">
            <v>180</v>
          </cell>
          <cell r="K833" t="str">
            <v>Заказ Патяки</v>
          </cell>
          <cell r="L833" t="str">
            <v>Заказ Полякова</v>
          </cell>
        </row>
        <row r="834">
          <cell r="A834" t="str">
            <v>13034 Ассорти 235 г (дизайн цветы) (КОНТИ)  МК</v>
          </cell>
          <cell r="E834" t="str">
            <v>шт</v>
          </cell>
          <cell r="G834">
            <v>63.92</v>
          </cell>
          <cell r="I834">
            <v>10.105</v>
          </cell>
          <cell r="J834">
            <v>53.814999999999998</v>
          </cell>
          <cell r="K834" t="str">
            <v>Заказ Патяки</v>
          </cell>
          <cell r="L834" t="str">
            <v>Заказ Полякова</v>
          </cell>
        </row>
        <row r="835">
          <cell r="A835" t="str">
            <v>13035 Конфеты "Моне" вкус молочный трюфель вес 1000г (Конти)  МК</v>
          </cell>
          <cell r="E835" t="str">
            <v>кг</v>
          </cell>
          <cell r="G835">
            <v>161</v>
          </cell>
          <cell r="I835">
            <v>104</v>
          </cell>
          <cell r="J835">
            <v>57</v>
          </cell>
          <cell r="K835" t="str">
            <v>Заказ Патяки</v>
          </cell>
          <cell r="L835" t="str">
            <v>Заказ Полякова</v>
          </cell>
        </row>
        <row r="836">
          <cell r="A836" t="str">
            <v>13038 Печенье сахарное "Конти" с изюмом вес 5кг (Конти)  МК</v>
          </cell>
          <cell r="E836" t="str">
            <v>кг</v>
          </cell>
          <cell r="G836">
            <v>525</v>
          </cell>
          <cell r="I836">
            <v>200</v>
          </cell>
          <cell r="J836">
            <v>325</v>
          </cell>
          <cell r="K836" t="str">
            <v>Заказ Патяки</v>
          </cell>
          <cell r="L836" t="str">
            <v>Заказ Полякова</v>
          </cell>
        </row>
        <row r="837">
          <cell r="A837" t="str">
            <v>13039 Печенье сахарное "Конти" с орехом вес 5кг (Конти)  МК</v>
          </cell>
          <cell r="E837" t="str">
            <v>кг</v>
          </cell>
          <cell r="G837">
            <v>705</v>
          </cell>
          <cell r="H837">
            <v>5</v>
          </cell>
          <cell r="I837">
            <v>120</v>
          </cell>
          <cell r="J837">
            <v>590</v>
          </cell>
          <cell r="K837" t="str">
            <v>Заказ Патяки</v>
          </cell>
          <cell r="L837" t="str">
            <v>Заказ Полякова</v>
          </cell>
        </row>
        <row r="838">
          <cell r="A838" t="str">
            <v>13040 Печенье-сендвич Супер-Контик" сгущенное молоко 100гр (Конти) МК</v>
          </cell>
          <cell r="E838" t="str">
            <v>шт</v>
          </cell>
          <cell r="G838">
            <v>325</v>
          </cell>
          <cell r="I838">
            <v>135</v>
          </cell>
          <cell r="J838">
            <v>190</v>
          </cell>
          <cell r="K838" t="str">
            <v>Заказ Патяки</v>
          </cell>
          <cell r="L838" t="str">
            <v>Заказ Полякова</v>
          </cell>
        </row>
        <row r="839">
          <cell r="A839" t="str">
            <v>13041 Печенье-сендвич “Cynep-Контик" шоколадный вкус 100гр (Конти)  МК</v>
          </cell>
          <cell r="E839" t="str">
            <v>шт</v>
          </cell>
          <cell r="G839">
            <v>110</v>
          </cell>
          <cell r="I839">
            <v>95</v>
          </cell>
          <cell r="J839">
            <v>15</v>
          </cell>
          <cell r="K839" t="str">
            <v>Заказ Патяки</v>
          </cell>
          <cell r="L839" t="str">
            <v>Заказ Полякова</v>
          </cell>
        </row>
        <row r="840">
          <cell r="A840" t="str">
            <v>13042  Ваф.конф."Шоколад.истор.”Джек"mini1/500(Конти)  МК</v>
          </cell>
          <cell r="E840" t="str">
            <v>шт</v>
          </cell>
          <cell r="G840">
            <v>348.5</v>
          </cell>
          <cell r="I840">
            <v>104</v>
          </cell>
          <cell r="J840">
            <v>244.5</v>
          </cell>
          <cell r="K840" t="str">
            <v>Заказ Патяки</v>
          </cell>
          <cell r="L840" t="str">
            <v>Заказ Полякова</v>
          </cell>
        </row>
        <row r="841">
          <cell r="A841" t="str">
            <v>13043 Печенье-сендвич "Супер-Контик" шоколадный вкус 50г(Конти)  МК</v>
          </cell>
          <cell r="E841" t="str">
            <v>шт</v>
          </cell>
          <cell r="G841">
            <v>51.5</v>
          </cell>
          <cell r="H841">
            <v>2.5</v>
          </cell>
          <cell r="I841">
            <v>49.5</v>
          </cell>
          <cell r="J841">
            <v>4.5</v>
          </cell>
          <cell r="K841" t="str">
            <v>Заказ Патяки</v>
          </cell>
          <cell r="L841" t="str">
            <v>Заказ Полякова</v>
          </cell>
        </row>
        <row r="842">
          <cell r="A842" t="str">
            <v>МЯСНОЙ ПОСОЛ МК (7000)</v>
          </cell>
          <cell r="G842">
            <v>134.36000000000001</v>
          </cell>
          <cell r="H842">
            <v>0.57599999999999996</v>
          </cell>
          <cell r="I842">
            <v>134.93600000000001</v>
          </cell>
          <cell r="K842" t="str">
            <v>Заказ Патяки</v>
          </cell>
          <cell r="L842" t="str">
            <v>Заказ Полякова</v>
          </cell>
        </row>
        <row r="843">
          <cell r="A843" t="str">
            <v>7004 Окорок Губернский в/к Мясной Посол (Панский дворик)  МК</v>
          </cell>
          <cell r="E843" t="str">
            <v>кг</v>
          </cell>
          <cell r="G843">
            <v>134.36000000000001</v>
          </cell>
          <cell r="H843">
            <v>0.57599999999999996</v>
          </cell>
          <cell r="I843">
            <v>134.93600000000001</v>
          </cell>
          <cell r="K843" t="str">
            <v>Заказ Патяки</v>
          </cell>
          <cell r="L843" t="str">
            <v>Заказ Полякова</v>
          </cell>
        </row>
        <row r="844">
          <cell r="A844" t="str">
            <v>НАПИТКИ ТД Мир колбас</v>
          </cell>
          <cell r="G844">
            <v>1341.6</v>
          </cell>
          <cell r="I844">
            <v>435.6</v>
          </cell>
          <cell r="J844">
            <v>906</v>
          </cell>
          <cell r="K844" t="str">
            <v>Заказ Патяки</v>
          </cell>
          <cell r="L844" t="str">
            <v>Заказ Полякова</v>
          </cell>
        </row>
        <row r="845">
          <cell r="A845" t="str">
            <v>Напиток безалко тонизируга «Ягуар Фанк (Jaguar Funk)» со вкус манго и ананаса (12шт) 0,5 ж/б  МК</v>
          </cell>
          <cell r="E845" t="str">
            <v>шт</v>
          </cell>
          <cell r="G845">
            <v>102</v>
          </cell>
          <cell r="I845">
            <v>6</v>
          </cell>
          <cell r="J845">
            <v>96</v>
          </cell>
          <cell r="K845" t="str">
            <v>Заказ Патяки</v>
          </cell>
          <cell r="L845" t="str">
            <v>Заказ Полякова</v>
          </cell>
        </row>
        <row r="846">
          <cell r="A846" t="str">
            <v>Напиток безалкогольный тон энерге газир «Дикий Ягуар (Jaguar Wild)» со вкус троп.фрук 0,45л ж/б  МК</v>
          </cell>
          <cell r="E846" t="str">
            <v>шт</v>
          </cell>
          <cell r="G846">
            <v>113.4</v>
          </cell>
          <cell r="I846">
            <v>48.6</v>
          </cell>
          <cell r="J846">
            <v>64.8</v>
          </cell>
          <cell r="K846" t="str">
            <v>Заказ Патяки</v>
          </cell>
          <cell r="L846" t="str">
            <v>Заказ Полякова</v>
          </cell>
        </row>
        <row r="847">
          <cell r="A847" t="str">
            <v>Напиток безалкогольный тонизи энергет газиров «Ягуар Культ (Jaguar Cult)» с ягодн.вкус 0,45л ж/б МК</v>
          </cell>
          <cell r="E847" t="str">
            <v>шт</v>
          </cell>
          <cell r="G847">
            <v>118.8</v>
          </cell>
          <cell r="I847">
            <v>43.2</v>
          </cell>
          <cell r="J847">
            <v>75.599999999999994</v>
          </cell>
          <cell r="K847" t="str">
            <v>Заказ Патяки</v>
          </cell>
          <cell r="L847" t="str">
            <v>Заказ Полякова</v>
          </cell>
        </row>
        <row r="848">
          <cell r="A848" t="str">
            <v>Напиток безалкогольный тонизиру энергетиче газирова «Ягуар Фри (Jaguar Free)» (12шт) 0,5 ж/б  МК</v>
          </cell>
          <cell r="E848" t="str">
            <v>шт</v>
          </cell>
          <cell r="G848">
            <v>54</v>
          </cell>
          <cell r="I848">
            <v>54</v>
          </cell>
          <cell r="K848" t="str">
            <v>Заказ Патяки</v>
          </cell>
          <cell r="L848" t="str">
            <v>Заказ Полякова</v>
          </cell>
        </row>
        <row r="849">
          <cell r="A849" t="str">
            <v>Напиток безалкогольный тонизиру энергетиче газирован Генезис Фиолетовая звезда (12 шт) 0,45л бан МК</v>
          </cell>
          <cell r="E849" t="str">
            <v>шт</v>
          </cell>
          <cell r="G849">
            <v>75.599999999999994</v>
          </cell>
          <cell r="I849">
            <v>27</v>
          </cell>
          <cell r="J849">
            <v>48.6</v>
          </cell>
          <cell r="K849" t="str">
            <v>Заказ Патяки</v>
          </cell>
          <cell r="L849" t="str">
            <v>Заказ Полякова</v>
          </cell>
        </row>
        <row r="850">
          <cell r="A850" t="str">
            <v>Напиток безалкогольный тонизиру энергетический газированный 0,5 л Бенерджи Манго-Кокос"  МК</v>
          </cell>
          <cell r="E850" t="str">
            <v>шт</v>
          </cell>
          <cell r="G850">
            <v>138</v>
          </cell>
          <cell r="I850">
            <v>24</v>
          </cell>
          <cell r="J850">
            <v>114</v>
          </cell>
          <cell r="K850" t="str">
            <v>Заказ Патяки</v>
          </cell>
          <cell r="L850" t="str">
            <v>Заказ Полякова</v>
          </cell>
        </row>
        <row r="851">
          <cell r="A851" t="str">
            <v>Напиток безалкогольный тонизирующий энергетич газирова Генезис Рубиновая звезда (12 шт) 0,45л бан МК</v>
          </cell>
          <cell r="E851" t="str">
            <v>шт</v>
          </cell>
          <cell r="G851">
            <v>124.2</v>
          </cell>
          <cell r="I851">
            <v>32.4</v>
          </cell>
          <cell r="J851">
            <v>91.8</v>
          </cell>
          <cell r="K851" t="str">
            <v>Заказ Патяки</v>
          </cell>
          <cell r="L851" t="str">
            <v>Заказ Полякова</v>
          </cell>
        </row>
        <row r="852">
          <cell r="A852" t="str">
            <v>Напиток безалкогольный тонизирующий энергетичес газирова Генезис Зеленая звезда (12 шт) 0,45л бан МК</v>
          </cell>
          <cell r="E852" t="str">
            <v>шт</v>
          </cell>
          <cell r="G852">
            <v>75.599999999999994</v>
          </cell>
          <cell r="I852">
            <v>32.4</v>
          </cell>
          <cell r="J852">
            <v>43.2</v>
          </cell>
          <cell r="K852" t="str">
            <v>Заказ Патяки</v>
          </cell>
          <cell r="L852" t="str">
            <v>Заказ Полякова</v>
          </cell>
        </row>
        <row r="853">
          <cell r="A853" t="str">
            <v>Напиток безалкогольный тонизирующий энергетический газирова 0,5 л -"Бенерджи Классик"  МК</v>
          </cell>
          <cell r="E853" t="str">
            <v>шт</v>
          </cell>
          <cell r="G853">
            <v>54</v>
          </cell>
          <cell r="I853">
            <v>18</v>
          </cell>
          <cell r="J853">
            <v>36</v>
          </cell>
          <cell r="K853" t="str">
            <v>Заказ Патяки</v>
          </cell>
          <cell r="L853" t="str">
            <v>Заказ Полякова</v>
          </cell>
        </row>
        <row r="854">
          <cell r="A854" t="str">
            <v>Напиток безалкогольный тонизирующий энергетический газированный 0,5 л "Бенерджи Тропик"  МК</v>
          </cell>
          <cell r="E854" t="str">
            <v>шт</v>
          </cell>
          <cell r="G854">
            <v>126</v>
          </cell>
          <cell r="I854">
            <v>18</v>
          </cell>
          <cell r="J854">
            <v>108</v>
          </cell>
          <cell r="K854" t="str">
            <v>Заказ Патяки</v>
          </cell>
          <cell r="L854" t="str">
            <v>Заказ Полякова</v>
          </cell>
        </row>
        <row r="855">
          <cell r="A855" t="str">
            <v>Напиток безалкогольный тонизирующий энергетический газированный 0,5 л "Бенерджи Трумалин"  МК</v>
          </cell>
          <cell r="E855" t="str">
            <v>шт</v>
          </cell>
          <cell r="G855">
            <v>210</v>
          </cell>
          <cell r="I855">
            <v>6</v>
          </cell>
          <cell r="J855">
            <v>204</v>
          </cell>
          <cell r="K855" t="str">
            <v>Заказ Патяки</v>
          </cell>
          <cell r="L855" t="str">
            <v>Заказ Полякова</v>
          </cell>
        </row>
        <row r="856">
          <cell r="A856" t="str">
            <v>Напиток безалкогольный тонизирующий энергетический газированный 0,5 л "Бенерджи Угадай вкус"  МК</v>
          </cell>
          <cell r="E856" t="str">
            <v>шт</v>
          </cell>
          <cell r="G856">
            <v>60</v>
          </cell>
          <cell r="I856">
            <v>60</v>
          </cell>
          <cell r="K856" t="str">
            <v>Заказ Патяки</v>
          </cell>
          <cell r="L856" t="str">
            <v>Заказ Полякова</v>
          </cell>
        </row>
        <row r="857">
          <cell r="A857" t="str">
            <v>Напиток безалкотонизиру энергет газирова «Ягуар Культ (Jaguar Cult)» с ягодным вкусом 0,5 ж/б МК</v>
          </cell>
          <cell r="E857" t="str">
            <v>шт</v>
          </cell>
          <cell r="G857">
            <v>90</v>
          </cell>
          <cell r="I857">
            <v>66</v>
          </cell>
          <cell r="J857">
            <v>24</v>
          </cell>
          <cell r="K857" t="str">
            <v>Заказ Патяки</v>
          </cell>
          <cell r="L857" t="str">
            <v>Заказ Полякова</v>
          </cell>
        </row>
        <row r="858">
          <cell r="A858" t="str">
            <v>Ресурс Волга МК (15000)</v>
          </cell>
          <cell r="G858">
            <v>77.599999999999994</v>
          </cell>
          <cell r="H858">
            <v>0.70599999999999996</v>
          </cell>
          <cell r="I858">
            <v>78.305999999999997</v>
          </cell>
          <cell r="K858" t="str">
            <v>Заказ Патяки</v>
          </cell>
          <cell r="L858" t="str">
            <v>Заказ Полякова</v>
          </cell>
        </row>
        <row r="859">
          <cell r="A859" t="str">
            <v>15012 Сервелат Дым Дымыч в/к вес ТМ ДД Коллекция  МК</v>
          </cell>
          <cell r="E859" t="str">
            <v>кг</v>
          </cell>
          <cell r="G859">
            <v>77</v>
          </cell>
          <cell r="H859">
            <v>0.70599999999999996</v>
          </cell>
          <cell r="I859">
            <v>77.706000000000003</v>
          </cell>
          <cell r="K859" t="str">
            <v>Заказ Патяки</v>
          </cell>
          <cell r="L859" t="str">
            <v>Заказ Полякова</v>
          </cell>
        </row>
        <row r="860">
          <cell r="A860" t="str">
            <v>15013 Сервелат Охотничий 0,3кг 1+1 ДД Акция(Ресурс Волга)  МК</v>
          </cell>
          <cell r="E860" t="str">
            <v>шт</v>
          </cell>
          <cell r="G860">
            <v>0.6</v>
          </cell>
          <cell r="I860">
            <v>0.6</v>
          </cell>
          <cell r="K860" t="str">
            <v>Заказ Патяки</v>
          </cell>
          <cell r="L860" t="str">
            <v>Заказ Полякова</v>
          </cell>
        </row>
        <row r="861">
          <cell r="A861" t="str">
            <v>Рузком МК (12000)</v>
          </cell>
          <cell r="H861">
            <v>4.8</v>
          </cell>
          <cell r="I861">
            <v>4.8</v>
          </cell>
          <cell r="K861" t="str">
            <v>Заказ Патяки</v>
          </cell>
          <cell r="L861" t="str">
            <v>Заказ Полякова</v>
          </cell>
        </row>
        <row r="862">
          <cell r="A862" t="str">
            <v>Рузком КИ МК (12000)</v>
          </cell>
          <cell r="H862">
            <v>4.8</v>
          </cell>
          <cell r="I862">
            <v>4.8</v>
          </cell>
          <cell r="K862" t="str">
            <v>Заказ Патяки</v>
          </cell>
          <cell r="L862" t="str">
            <v>Заказ Полякова</v>
          </cell>
        </row>
        <row r="863">
          <cell r="A863" t="str">
            <v>12002 Колбаса Мусульманская п/к в/у 600г (Рузком)  МК</v>
          </cell>
          <cell r="E863" t="str">
            <v>шт</v>
          </cell>
          <cell r="H863">
            <v>4.8</v>
          </cell>
          <cell r="I863">
            <v>4.8</v>
          </cell>
          <cell r="K863" t="str">
            <v>Заказ Патяки</v>
          </cell>
          <cell r="L863" t="str">
            <v>Заказ Полякова</v>
          </cell>
        </row>
        <row r="864">
          <cell r="A864" t="str">
            <v>СКИТ  МК (14000)</v>
          </cell>
          <cell r="G864">
            <v>998</v>
          </cell>
          <cell r="I864">
            <v>914</v>
          </cell>
          <cell r="J864">
            <v>84</v>
          </cell>
          <cell r="K864" t="str">
            <v>Заказ Патяки</v>
          </cell>
          <cell r="L864" t="str">
            <v>Заказ Полякова</v>
          </cell>
        </row>
        <row r="865">
          <cell r="A865" t="str">
            <v>14001 Соус майонезный Скит кушать подано 25% 200гр (Скит)  МК</v>
          </cell>
          <cell r="E865" t="str">
            <v>шт</v>
          </cell>
          <cell r="G865">
            <v>157.19999999999999</v>
          </cell>
          <cell r="I865">
            <v>157.19999999999999</v>
          </cell>
          <cell r="K865" t="str">
            <v>Заказ Патяки</v>
          </cell>
          <cell r="L865" t="str">
            <v>Заказ Полякова</v>
          </cell>
        </row>
        <row r="866">
          <cell r="A866" t="str">
            <v>14002 Соус майонезный Скит кушать подано 25% 400гр (Скит)  МК</v>
          </cell>
          <cell r="E866" t="str">
            <v>шт</v>
          </cell>
          <cell r="G866">
            <v>547.6</v>
          </cell>
          <cell r="I866">
            <v>514.79999999999995</v>
          </cell>
          <cell r="J866">
            <v>32.799999999999997</v>
          </cell>
          <cell r="K866" t="str">
            <v>Заказ Патяки</v>
          </cell>
          <cell r="L866" t="str">
            <v>Заказ Полякова</v>
          </cell>
        </row>
        <row r="867">
          <cell r="A867" t="str">
            <v>14003 Соус майонезный Скит кушать подано оливк. 25% 400гр (Скит)  МК</v>
          </cell>
          <cell r="E867" t="str">
            <v>шт</v>
          </cell>
          <cell r="G867">
            <v>293.2</v>
          </cell>
          <cell r="I867">
            <v>242</v>
          </cell>
          <cell r="J867">
            <v>51.2</v>
          </cell>
          <cell r="K867" t="str">
            <v>Заказ Патяки</v>
          </cell>
          <cell r="L867" t="str">
            <v>Заказ Полякова</v>
          </cell>
        </row>
        <row r="868">
          <cell r="A868" t="str">
            <v>ТМ ЧЕРКИЗОВО  МК (6000)</v>
          </cell>
          <cell r="H868">
            <v>0.5</v>
          </cell>
          <cell r="I868">
            <v>0.5</v>
          </cell>
          <cell r="K868" t="str">
            <v>Заказ Патяки</v>
          </cell>
          <cell r="L868" t="str">
            <v>Заказ Полякова</v>
          </cell>
        </row>
        <row r="869">
          <cell r="A869" t="str">
            <v>6018 СК СТАРОАРБАТСКАЯ ФИБ ВУ ШТ 0.5КГ (ТМ ЧЕРКИЗОВО)  МК</v>
          </cell>
          <cell r="E869" t="str">
            <v>шт</v>
          </cell>
          <cell r="H869">
            <v>0.5</v>
          </cell>
          <cell r="I869">
            <v>0.5</v>
          </cell>
          <cell r="K869" t="str">
            <v>Заказ Патяки</v>
          </cell>
          <cell r="L869" t="str">
            <v>Заказ Полякова</v>
          </cell>
        </row>
        <row r="870">
          <cell r="A870" t="str">
            <v>Мир Конди</v>
          </cell>
          <cell r="G870">
            <v>4092.73</v>
          </cell>
          <cell r="H870">
            <v>12.494999999999999</v>
          </cell>
          <cell r="I870">
            <v>707.60500000000002</v>
          </cell>
          <cell r="J870">
            <v>3397.62</v>
          </cell>
          <cell r="K870" t="str">
            <v>Заказ Патяки</v>
          </cell>
          <cell r="L870" t="str">
            <v>Заказ Полякова</v>
          </cell>
        </row>
        <row r="871">
          <cell r="A871" t="str">
            <v>Мир Конди (КГ)</v>
          </cell>
          <cell r="G871">
            <v>3592.7249999999999</v>
          </cell>
          <cell r="H871">
            <v>8</v>
          </cell>
          <cell r="I871">
            <v>582.22500000000002</v>
          </cell>
          <cell r="J871">
            <v>3018.5</v>
          </cell>
          <cell r="K871" t="str">
            <v>Заказ Патяки</v>
          </cell>
          <cell r="L871" t="str">
            <v>Заказ Полякова</v>
          </cell>
        </row>
        <row r="872">
          <cell r="A872" t="str">
            <v>А 56 Печенье "Юбилейная песенка" 3,45 К (-)  Мир Конди</v>
          </cell>
          <cell r="E872" t="str">
            <v>кг</v>
          </cell>
          <cell r="G872">
            <v>324.25</v>
          </cell>
          <cell r="I872">
            <v>20.65</v>
          </cell>
          <cell r="J872">
            <v>303.60000000000002</v>
          </cell>
          <cell r="K872" t="str">
            <v>Заказ Патяки</v>
          </cell>
          <cell r="L872" t="str">
            <v>Заказ Полякова</v>
          </cell>
        </row>
        <row r="873">
          <cell r="A873" t="str">
            <v>А 63 Печенье "Кольцо" с сахаром 4 Сл (-)  Мир Конди</v>
          </cell>
          <cell r="E873" t="str">
            <v>кг</v>
          </cell>
          <cell r="G873">
            <v>152</v>
          </cell>
          <cell r="I873">
            <v>40</v>
          </cell>
          <cell r="J873">
            <v>112</v>
          </cell>
          <cell r="K873" t="str">
            <v>Заказ Патяки</v>
          </cell>
          <cell r="L873" t="str">
            <v>Заказ Полякова</v>
          </cell>
        </row>
        <row r="874">
          <cell r="A874" t="str">
            <v>А 68 Х/Б сдобные "Кольцо" с семенами льна и кунжута 2,4 Сл(-)  Мир Конди</v>
          </cell>
          <cell r="E874" t="str">
            <v>кг</v>
          </cell>
          <cell r="G874">
            <v>297.60000000000002</v>
          </cell>
          <cell r="I874">
            <v>16.8</v>
          </cell>
          <cell r="J874">
            <v>280.8</v>
          </cell>
          <cell r="K874" t="str">
            <v>Заказ Патяки</v>
          </cell>
          <cell r="L874" t="str">
            <v>Заказ Полякова</v>
          </cell>
        </row>
        <row r="875">
          <cell r="A875" t="str">
            <v>А 74 Печенье "Задумка" апельсиново-шоколадное 3,1 Сл (-)  Мир Конди</v>
          </cell>
          <cell r="E875" t="str">
            <v>кг</v>
          </cell>
          <cell r="G875">
            <v>74.400000000000006</v>
          </cell>
          <cell r="I875">
            <v>40.299999999999997</v>
          </cell>
          <cell r="J875">
            <v>34.1</v>
          </cell>
          <cell r="K875" t="str">
            <v>Заказ Патяки</v>
          </cell>
          <cell r="L875" t="str">
            <v>Заказ Полякова</v>
          </cell>
        </row>
        <row r="876">
          <cell r="A876" t="str">
            <v>А 85 Печенье "Задумка" крем вареная сгущенка 3,1 Сл (-)  Мир Конди</v>
          </cell>
          <cell r="E876" t="str">
            <v>кг</v>
          </cell>
          <cell r="G876">
            <v>77.5</v>
          </cell>
          <cell r="I876">
            <v>15.5</v>
          </cell>
          <cell r="J876">
            <v>62</v>
          </cell>
          <cell r="K876" t="str">
            <v>Заказ Патяки</v>
          </cell>
          <cell r="L876" t="str">
            <v>Заказ Полякова</v>
          </cell>
        </row>
        <row r="877">
          <cell r="A877" t="str">
            <v>А 86 Печенье "Задумка" крем клубника со сливками 3,1 Сл (-)  Мир Конди</v>
          </cell>
          <cell r="E877" t="str">
            <v>кг</v>
          </cell>
          <cell r="G877">
            <v>43.4</v>
          </cell>
          <cell r="I877">
            <v>15.5</v>
          </cell>
          <cell r="J877">
            <v>27.9</v>
          </cell>
          <cell r="K877" t="str">
            <v>Заказ Патяки</v>
          </cell>
          <cell r="L877" t="str">
            <v>Заказ Полякова</v>
          </cell>
        </row>
        <row r="878">
          <cell r="A878" t="str">
            <v>А 95 Х/Б сдобные "Овсяное по-царски" 2,8 К (-)  Мир Конди</v>
          </cell>
          <cell r="E878" t="str">
            <v>кг</v>
          </cell>
          <cell r="G878">
            <v>19.600000000000001</v>
          </cell>
          <cell r="I878">
            <v>8.4</v>
          </cell>
          <cell r="J878">
            <v>11.2</v>
          </cell>
          <cell r="K878" t="str">
            <v>Заказ Патяки</v>
          </cell>
          <cell r="L878" t="str">
            <v>Заказ Полякова</v>
          </cell>
        </row>
        <row r="879">
          <cell r="A879" t="str">
            <v>В 16 Вафли "Пломбир" 4 Сл (-)  Мир Конди</v>
          </cell>
          <cell r="E879" t="str">
            <v>кг</v>
          </cell>
          <cell r="G879">
            <v>84</v>
          </cell>
          <cell r="I879">
            <v>56</v>
          </cell>
          <cell r="J879">
            <v>28</v>
          </cell>
          <cell r="K879" t="str">
            <v>Заказ Патяки</v>
          </cell>
          <cell r="L879" t="str">
            <v>Заказ Полякова</v>
          </cell>
        </row>
        <row r="880">
          <cell r="A880" t="str">
            <v>В 17 Вафли "К кофе" топленое молоко 4 Сл (-)  Мир Конди</v>
          </cell>
          <cell r="E880" t="str">
            <v>кг</v>
          </cell>
          <cell r="G880">
            <v>32</v>
          </cell>
          <cell r="H880">
            <v>8</v>
          </cell>
          <cell r="I880">
            <v>40</v>
          </cell>
          <cell r="K880" t="str">
            <v>Заказ Патяки</v>
          </cell>
          <cell r="L880" t="str">
            <v>Заказ Полякова</v>
          </cell>
        </row>
        <row r="881">
          <cell r="A881" t="str">
            <v>В 61 Вафли карамельные "Шоколадно-ореховые" 3,375 К(-)   Мир Конди</v>
          </cell>
          <cell r="E881" t="str">
            <v>кг</v>
          </cell>
          <cell r="G881">
            <v>286.875</v>
          </cell>
          <cell r="I881">
            <v>16.875</v>
          </cell>
          <cell r="J881">
            <v>270</v>
          </cell>
          <cell r="K881" t="str">
            <v>Заказ Патяки</v>
          </cell>
          <cell r="L881" t="str">
            <v>Заказ Полякова</v>
          </cell>
        </row>
        <row r="882">
          <cell r="A882" t="str">
            <v>Г 03 Печенье глазир. "Юбилейная песенка" 3,3 Сл дет.пит. (-)  Мир Конди</v>
          </cell>
          <cell r="E882" t="str">
            <v>кг</v>
          </cell>
          <cell r="G882">
            <v>29.7</v>
          </cell>
          <cell r="I882">
            <v>16.5</v>
          </cell>
          <cell r="J882">
            <v>13.2</v>
          </cell>
          <cell r="K882" t="str">
            <v>Заказ Патяки</v>
          </cell>
          <cell r="L882" t="str">
            <v>Заказ Полякова</v>
          </cell>
        </row>
        <row r="883">
          <cell r="A883" t="str">
            <v>З 63 Крекер "Здрава" Стайка рыбок 5 К дет.пит. (-)  Мир Конди</v>
          </cell>
          <cell r="E883" t="str">
            <v>кг</v>
          </cell>
          <cell r="G883">
            <v>20</v>
          </cell>
          <cell r="I883">
            <v>5</v>
          </cell>
          <cell r="J883">
            <v>15</v>
          </cell>
          <cell r="K883" t="str">
            <v>Заказ Патяки</v>
          </cell>
          <cell r="L883" t="str">
            <v>Заказ Полякова</v>
          </cell>
        </row>
        <row r="884">
          <cell r="A884" t="str">
            <v>З 76 Крекер "Кремделисс" сливочный крем 3,1 К (-)  Мир Конди</v>
          </cell>
          <cell r="E884" t="str">
            <v>кг</v>
          </cell>
          <cell r="G884">
            <v>86.8</v>
          </cell>
          <cell r="I884">
            <v>27.9</v>
          </cell>
          <cell r="J884">
            <v>58.9</v>
          </cell>
          <cell r="K884" t="str">
            <v>Заказ Патяки</v>
          </cell>
          <cell r="L884" t="str">
            <v>Заказ Полякова</v>
          </cell>
        </row>
        <row r="885">
          <cell r="A885" t="str">
            <v>З 78 Крекер "Кремделисс" клубничный крем 3,1 К (-)  Мир Конди</v>
          </cell>
          <cell r="E885" t="str">
            <v>кг</v>
          </cell>
          <cell r="G885">
            <v>62</v>
          </cell>
          <cell r="I885">
            <v>12.4</v>
          </cell>
          <cell r="J885">
            <v>49.6</v>
          </cell>
          <cell r="K885" t="str">
            <v>Заказ Патяки</v>
          </cell>
          <cell r="L885" t="str">
            <v>Заказ Полякова</v>
          </cell>
        </row>
        <row r="886">
          <cell r="A886" t="str">
            <v>М 34 Мармелад "Ассорти" 2 Н (-)  Мир Конди</v>
          </cell>
          <cell r="E886" t="str">
            <v>кг</v>
          </cell>
          <cell r="G886">
            <v>70</v>
          </cell>
          <cell r="I886">
            <v>4</v>
          </cell>
          <cell r="J886">
            <v>66</v>
          </cell>
          <cell r="K886" t="str">
            <v>Заказ Патяки</v>
          </cell>
          <cell r="L886" t="str">
            <v>Заказ Полякова</v>
          </cell>
        </row>
        <row r="887">
          <cell r="A887" t="str">
            <v>С 11 Х/Б сдобные "Кольцо" с орехом 2,4 Сл (-)  Мир Конди</v>
          </cell>
          <cell r="E887" t="str">
            <v>кг</v>
          </cell>
          <cell r="G887">
            <v>40.799999999999997</v>
          </cell>
          <cell r="I887">
            <v>4.8</v>
          </cell>
          <cell r="J887">
            <v>36</v>
          </cell>
          <cell r="K887" t="str">
            <v>Заказ Патяки</v>
          </cell>
          <cell r="L887" t="str">
            <v>Заказ Полякова</v>
          </cell>
        </row>
        <row r="888">
          <cell r="A888" t="str">
            <v>С 17 Печенье "К кофе" Люкс 4,5 К(-)  Мир Конди</v>
          </cell>
          <cell r="E888" t="str">
            <v>кг</v>
          </cell>
          <cell r="G888">
            <v>283.5</v>
          </cell>
          <cell r="I888">
            <v>9</v>
          </cell>
          <cell r="J888">
            <v>274.5</v>
          </cell>
          <cell r="K888" t="str">
            <v>Заказ Патяки</v>
          </cell>
          <cell r="L888" t="str">
            <v>Заказ Полякова</v>
          </cell>
        </row>
        <row r="889">
          <cell r="A889" t="str">
            <v>С 18 Печенье "Топленое молоко" полезное 5,5 К(-)  Мир Конди</v>
          </cell>
          <cell r="E889" t="str">
            <v>кг</v>
          </cell>
          <cell r="G889">
            <v>253</v>
          </cell>
          <cell r="I889">
            <v>44</v>
          </cell>
          <cell r="J889">
            <v>209</v>
          </cell>
          <cell r="K889" t="str">
            <v>Заказ Патяки</v>
          </cell>
          <cell r="L889" t="str">
            <v>Заказ Полякова</v>
          </cell>
        </row>
        <row r="890">
          <cell r="A890" t="str">
            <v>С 26 Печенье "Топленое молоко" 3,7 К дет.пит. (-)  Мир Конди</v>
          </cell>
          <cell r="E890" t="str">
            <v>кг</v>
          </cell>
          <cell r="G890">
            <v>118.4</v>
          </cell>
          <cell r="I890">
            <v>59.2</v>
          </cell>
          <cell r="J890">
            <v>59.2</v>
          </cell>
          <cell r="K890" t="str">
            <v>Заказ Патяки</v>
          </cell>
          <cell r="L890" t="str">
            <v>Заказ Полякова</v>
          </cell>
        </row>
        <row r="891">
          <cell r="A891" t="str">
            <v>С 29 Х/Б сдобные "Каравайчик" 2,6 Сл(-)  Мир Конди</v>
          </cell>
          <cell r="E891" t="str">
            <v>кг</v>
          </cell>
          <cell r="G891">
            <v>301.60000000000002</v>
          </cell>
          <cell r="I891">
            <v>33.799999999999997</v>
          </cell>
          <cell r="J891">
            <v>267.8</v>
          </cell>
          <cell r="K891" t="str">
            <v>Заказ Патяки</v>
          </cell>
          <cell r="L891" t="str">
            <v>Заказ Полякова</v>
          </cell>
        </row>
        <row r="892">
          <cell r="A892" t="str">
            <v>С 46 Печенье "Творожное" 4,5 Сл дет.пит. (-)  Мир Конди</v>
          </cell>
          <cell r="E892" t="str">
            <v>кг</v>
          </cell>
          <cell r="G892">
            <v>297</v>
          </cell>
          <cell r="I892">
            <v>13.5</v>
          </cell>
          <cell r="J892">
            <v>283.5</v>
          </cell>
          <cell r="K892" t="str">
            <v>Заказ Патяки</v>
          </cell>
          <cell r="L892" t="str">
            <v>Заказ Полякова</v>
          </cell>
        </row>
        <row r="893">
          <cell r="A893" t="str">
            <v>Т 64 Х/Б сдобные "Вафелька" с клубничной начинкой 3,8 Сл (-)  Мир Конди</v>
          </cell>
          <cell r="E893" t="str">
            <v>кг</v>
          </cell>
          <cell r="G893">
            <v>15.2</v>
          </cell>
          <cell r="I893">
            <v>15.2</v>
          </cell>
          <cell r="K893" t="str">
            <v>Заказ Патяки</v>
          </cell>
          <cell r="L893" t="str">
            <v>Заказ Полякова</v>
          </cell>
        </row>
        <row r="894">
          <cell r="A894" t="str">
            <v>Т 66 Х/Б сдобные глазир."Домашние вафельки" с черн.смор.3,4 Сл (-)  Мир Конди</v>
          </cell>
          <cell r="E894" t="str">
            <v>кг</v>
          </cell>
          <cell r="G894">
            <v>54.4</v>
          </cell>
          <cell r="I894">
            <v>13.6</v>
          </cell>
          <cell r="J894">
            <v>40.799999999999997</v>
          </cell>
          <cell r="K894" t="str">
            <v>Заказ Патяки</v>
          </cell>
          <cell r="L894" t="str">
            <v>Заказ Полякова</v>
          </cell>
        </row>
        <row r="895">
          <cell r="A895" t="str">
            <v>Т 71 Печенье "Задумка" с карамельной начинкой„3,1 Сл (-)  Мир Конди</v>
          </cell>
          <cell r="E895" t="str">
            <v>кг</v>
          </cell>
          <cell r="G895">
            <v>31</v>
          </cell>
          <cell r="I895">
            <v>15.5</v>
          </cell>
          <cell r="J895">
            <v>15.5</v>
          </cell>
          <cell r="K895" t="str">
            <v>Заказ Патяки</v>
          </cell>
          <cell r="L895" t="str">
            <v>Заказ Полякова</v>
          </cell>
        </row>
        <row r="896">
          <cell r="A896" t="str">
            <v>Х 01 Х/Б бараночные Сушка "Маленькая" 5,4 К (-)  Мир Конди</v>
          </cell>
          <cell r="E896" t="str">
            <v>кг</v>
          </cell>
          <cell r="G896">
            <v>297.39999999999998</v>
          </cell>
          <cell r="I896">
            <v>21.6</v>
          </cell>
          <cell r="J896">
            <v>275.8</v>
          </cell>
          <cell r="K896" t="str">
            <v>Заказ Патяки</v>
          </cell>
          <cell r="L896" t="str">
            <v>Заказ Полякова</v>
          </cell>
        </row>
        <row r="897">
          <cell r="A897" t="str">
            <v>Х 04 Х/Б бараночные Сушка "Маленькая" с маком 5,4 К (-)  Мир Конди</v>
          </cell>
          <cell r="E897" t="str">
            <v>кг</v>
          </cell>
          <cell r="G897">
            <v>70.2</v>
          </cell>
          <cell r="I897">
            <v>10.8</v>
          </cell>
          <cell r="J897">
            <v>59.4</v>
          </cell>
          <cell r="K897" t="str">
            <v>Заказ Патяки</v>
          </cell>
          <cell r="L897" t="str">
            <v>Заказ Полякова</v>
          </cell>
        </row>
        <row r="898">
          <cell r="A898" t="str">
            <v>Э 04 Вафли "Вау-Вафля!"с вареной сгущенкой 2,7 К (-)  Мир Конди</v>
          </cell>
          <cell r="E898" t="str">
            <v>кг</v>
          </cell>
          <cell r="G898">
            <v>170.1</v>
          </cell>
          <cell r="I898">
            <v>5.4</v>
          </cell>
          <cell r="J898">
            <v>164.7</v>
          </cell>
          <cell r="K898" t="str">
            <v>Заказ Патяки</v>
          </cell>
          <cell r="L898" t="str">
            <v>Заказ Полякова</v>
          </cell>
        </row>
        <row r="899">
          <cell r="A899" t="str">
            <v>Мир Конди (ШТ)</v>
          </cell>
          <cell r="G899">
            <v>500.005</v>
          </cell>
          <cell r="H899">
            <v>4.4950000000000001</v>
          </cell>
          <cell r="I899">
            <v>125.38</v>
          </cell>
          <cell r="J899">
            <v>379.12</v>
          </cell>
          <cell r="K899" t="str">
            <v>Заказ Патяки</v>
          </cell>
          <cell r="L899" t="str">
            <v>Заказ Полякова</v>
          </cell>
        </row>
        <row r="900">
          <cell r="A900" t="str">
            <v>А 24 Х/Б сдобные "Домашние вафельки" с малин.нач.155г*15 Сл (-)  Мир Конди</v>
          </cell>
          <cell r="E900" t="str">
            <v>шт</v>
          </cell>
          <cell r="G900">
            <v>41.695</v>
          </cell>
          <cell r="I900">
            <v>38.594999999999999</v>
          </cell>
          <cell r="J900">
            <v>3.1</v>
          </cell>
          <cell r="K900" t="str">
            <v>Заказ Патяки</v>
          </cell>
          <cell r="L900" t="str">
            <v>Заказ Полякова</v>
          </cell>
        </row>
        <row r="901">
          <cell r="A901" t="str">
            <v>А 25 Х/Б сдобные "Домашние вафельки" с черн.смор.155г*15 Сл (-)  Мир Конди</v>
          </cell>
          <cell r="E901" t="str">
            <v>шт</v>
          </cell>
          <cell r="G901">
            <v>15.19</v>
          </cell>
          <cell r="H901">
            <v>4.4950000000000001</v>
          </cell>
          <cell r="I901">
            <v>19.684999999999999</v>
          </cell>
          <cell r="K901" t="str">
            <v>Заказ Патяки</v>
          </cell>
          <cell r="L901" t="str">
            <v>Заказ Полякова</v>
          </cell>
        </row>
        <row r="902">
          <cell r="A902" t="str">
            <v>АКЦИЯ Х 21 Х/Б бараночные Сушка "Маленькая" 500г*10 К (-)  Мир Конди</v>
          </cell>
          <cell r="E902" t="str">
            <v>шт</v>
          </cell>
          <cell r="G902">
            <v>37</v>
          </cell>
          <cell r="J902">
            <v>37</v>
          </cell>
          <cell r="K902" t="str">
            <v>Заказ Патяки</v>
          </cell>
          <cell r="L902" t="str">
            <v>Заказ Полякова</v>
          </cell>
        </row>
        <row r="903">
          <cell r="A903" t="str">
            <v>АКЦИЯ Х 27 Х/Б бараночные Сушка "Маленькая" с маком 500г*10 К (-)  Мир Конди</v>
          </cell>
          <cell r="E903" t="str">
            <v>шт</v>
          </cell>
          <cell r="G903">
            <v>11.5</v>
          </cell>
          <cell r="I903">
            <v>3</v>
          </cell>
          <cell r="J903">
            <v>8.5</v>
          </cell>
          <cell r="K903" t="str">
            <v>Заказ Патяки</v>
          </cell>
          <cell r="L903" t="str">
            <v>Заказ Полякова</v>
          </cell>
        </row>
        <row r="904">
          <cell r="A904" t="str">
            <v>В 21 Вафли "Вареная сгущенка" 200г*33 Сл цв.п. (-)  Мир Конди</v>
          </cell>
          <cell r="E904" t="str">
            <v>шт</v>
          </cell>
          <cell r="G904">
            <v>1.8</v>
          </cell>
          <cell r="I904">
            <v>1.8</v>
          </cell>
          <cell r="K904" t="str">
            <v>Заказ Патяки</v>
          </cell>
          <cell r="L904" t="str">
            <v>Заказ Полякова</v>
          </cell>
        </row>
        <row r="905">
          <cell r="A905" t="str">
            <v>В 23 Вафли "Пломбир" 200г*33 Сл цв.п. (-)  Мир Конди</v>
          </cell>
          <cell r="E905" t="str">
            <v>шт</v>
          </cell>
          <cell r="G905">
            <v>15.4</v>
          </cell>
          <cell r="I905">
            <v>14.8</v>
          </cell>
          <cell r="J905">
            <v>0.6</v>
          </cell>
          <cell r="K905" t="str">
            <v>Заказ Патяки</v>
          </cell>
          <cell r="L905" t="str">
            <v>Заказ Полякова</v>
          </cell>
        </row>
        <row r="906">
          <cell r="A906" t="str">
            <v>З 28 Крекер "Здрава" Стайка рыбок 300г*14 К (-)  Мир Конди</v>
          </cell>
          <cell r="E906" t="str">
            <v>шт</v>
          </cell>
          <cell r="G906">
            <v>73.8</v>
          </cell>
          <cell r="I906">
            <v>9.3000000000000007</v>
          </cell>
          <cell r="J906">
            <v>64.5</v>
          </cell>
          <cell r="K906" t="str">
            <v>Заказ Патяки</v>
          </cell>
          <cell r="L906" t="str">
            <v>Заказ Полякова</v>
          </cell>
        </row>
        <row r="907">
          <cell r="A907" t="str">
            <v>С 61 Х/Б сдобные глазир."Домашние вафельки" с мал.нач.140г*17 Сл (-)  Мир Конди</v>
          </cell>
          <cell r="E907" t="str">
            <v>шт</v>
          </cell>
          <cell r="G907">
            <v>239.54</v>
          </cell>
          <cell r="I907">
            <v>18.34</v>
          </cell>
          <cell r="J907">
            <v>221.2</v>
          </cell>
          <cell r="K907" t="str">
            <v>Заказ Патяки</v>
          </cell>
          <cell r="L907" t="str">
            <v>Заказ Полякова</v>
          </cell>
        </row>
        <row r="908">
          <cell r="A908" t="str">
            <v>С 65 Печенье "Творожное" 260г*18 Сл цв.п. (-)  Мир Конди</v>
          </cell>
          <cell r="E908" t="str">
            <v>шт</v>
          </cell>
          <cell r="G908">
            <v>34.58</v>
          </cell>
          <cell r="I908">
            <v>15.86</v>
          </cell>
          <cell r="J908">
            <v>18.72</v>
          </cell>
          <cell r="K908" t="str">
            <v>Заказ Патяки</v>
          </cell>
          <cell r="L908" t="str">
            <v>Заказ Полякова</v>
          </cell>
        </row>
        <row r="909">
          <cell r="A909" t="str">
            <v>Х 27 Х/Б бараночные Сушка "Маленькая" с маком 500г*10 К (-)  Мир Конди</v>
          </cell>
          <cell r="E909" t="str">
            <v>шт</v>
          </cell>
          <cell r="G909">
            <v>29.5</v>
          </cell>
          <cell r="I909">
            <v>4</v>
          </cell>
          <cell r="J909">
            <v>25.5</v>
          </cell>
          <cell r="K909" t="str">
            <v>Заказ Патяки</v>
          </cell>
          <cell r="L909" t="str">
            <v>Заказ Полякова</v>
          </cell>
        </row>
        <row r="910">
          <cell r="A910" t="str">
            <v>МОСКОВСКИЙ МЫЛОВАРЕННЫЙ КОМБИНАТ ООО</v>
          </cell>
          <cell r="G910">
            <v>334</v>
          </cell>
          <cell r="H910">
            <v>0.1</v>
          </cell>
          <cell r="I910">
            <v>79.099999999999994</v>
          </cell>
          <cell r="J910">
            <v>255</v>
          </cell>
          <cell r="K910" t="str">
            <v>Заказ Патяки</v>
          </cell>
          <cell r="L910" t="str">
            <v>Заказ Полякова</v>
          </cell>
        </row>
        <row r="911">
          <cell r="A911" t="str">
            <v>МПК (ШТ)</v>
          </cell>
          <cell r="G911">
            <v>334</v>
          </cell>
          <cell r="H911">
            <v>0.1</v>
          </cell>
          <cell r="I911">
            <v>79.099999999999994</v>
          </cell>
          <cell r="J911">
            <v>255</v>
          </cell>
          <cell r="K911" t="str">
            <v>Заказ Патяки</v>
          </cell>
          <cell r="L911" t="str">
            <v>Заказ Полякова</v>
          </cell>
        </row>
        <row r="912">
          <cell r="A912" t="str">
            <v>Мыло туалетное 100 гр. "Альпийская свежесть" в цветной обертке флоупак марки Ординарное  МПК</v>
          </cell>
          <cell r="E912" t="str">
            <v>шт</v>
          </cell>
          <cell r="G912">
            <v>16.600000000000001</v>
          </cell>
          <cell r="H912">
            <v>0.1</v>
          </cell>
          <cell r="I912">
            <v>2.7</v>
          </cell>
          <cell r="J912">
            <v>14</v>
          </cell>
          <cell r="K912" t="str">
            <v>Заказ Патяки</v>
          </cell>
          <cell r="L912" t="str">
            <v>Заказ Полякова</v>
          </cell>
        </row>
        <row r="913">
          <cell r="A913" t="str">
            <v>Мыло туалетное 100 гр. "Антибактериальное" в цветной обертке флоупак марки Ординарное  МПК</v>
          </cell>
          <cell r="E913" t="str">
            <v>шт</v>
          </cell>
          <cell r="G913">
            <v>14.4</v>
          </cell>
          <cell r="I913">
            <v>5.6</v>
          </cell>
          <cell r="J913">
            <v>8.8000000000000007</v>
          </cell>
          <cell r="K913" t="str">
            <v>Заказ Патяки</v>
          </cell>
          <cell r="L913" t="str">
            <v>Заказ Полякова</v>
          </cell>
        </row>
        <row r="914">
          <cell r="A914" t="str">
            <v>Мыло туалетное 100 гр. "Детское" в цветной обертке флоупак марки Детское  МПК</v>
          </cell>
          <cell r="E914" t="str">
            <v>шт</v>
          </cell>
          <cell r="G914">
            <v>1.5</v>
          </cell>
          <cell r="I914">
            <v>1.5</v>
          </cell>
          <cell r="K914" t="str">
            <v>Заказ Патяки</v>
          </cell>
          <cell r="L914" t="str">
            <v>Заказ Полякова</v>
          </cell>
        </row>
        <row r="915">
          <cell r="A915" t="str">
            <v>Мыло туалетное 100 гр. "Нейтральное" в цветной обертке флоупак марки Нейтральное  МПК</v>
          </cell>
          <cell r="E915" t="str">
            <v>шт</v>
          </cell>
          <cell r="G915">
            <v>0.4</v>
          </cell>
          <cell r="I915">
            <v>0.4</v>
          </cell>
          <cell r="K915" t="str">
            <v>Заказ Патяки</v>
          </cell>
          <cell r="L915" t="str">
            <v>Заказ Полякова</v>
          </cell>
        </row>
        <row r="916">
          <cell r="A916" t="str">
            <v>Мыло туалетное 100 гр. "Цветочное" в цветной обертке флоупак марки Ординарное  МПК</v>
          </cell>
          <cell r="E916" t="str">
            <v>шт</v>
          </cell>
          <cell r="G916">
            <v>13.1</v>
          </cell>
          <cell r="I916">
            <v>3.9</v>
          </cell>
          <cell r="J916">
            <v>9.1999999999999993</v>
          </cell>
          <cell r="K916" t="str">
            <v>Заказ Патяки</v>
          </cell>
          <cell r="L916" t="str">
            <v>Заказ Полякова</v>
          </cell>
        </row>
        <row r="917">
          <cell r="A917" t="str">
            <v>Мыло туалетное 100 гр. "Экстра" в цветной обертке флоупак марки Экстра  МПК</v>
          </cell>
          <cell r="E917" t="str">
            <v>шт</v>
          </cell>
          <cell r="G917">
            <v>7</v>
          </cell>
          <cell r="I917">
            <v>2.8</v>
          </cell>
          <cell r="J917">
            <v>4.2</v>
          </cell>
          <cell r="K917" t="str">
            <v>Заказ Патяки</v>
          </cell>
          <cell r="L917" t="str">
            <v>Заказ Полякова</v>
          </cell>
        </row>
        <row r="918">
          <cell r="A918" t="str">
            <v>Мыло туалетное 200 гр. "Детское" без обертки марки Детское  МПК</v>
          </cell>
          <cell r="E918" t="str">
            <v>шт</v>
          </cell>
          <cell r="G918">
            <v>13.2</v>
          </cell>
          <cell r="I918">
            <v>2</v>
          </cell>
          <cell r="J918">
            <v>11.2</v>
          </cell>
          <cell r="K918" t="str">
            <v>Заказ Патяки</v>
          </cell>
          <cell r="L918" t="str">
            <v>Заказ Полякова</v>
          </cell>
        </row>
        <row r="919">
          <cell r="A919" t="str">
            <v>Мыло хозяйственное 200 гр. 72 % Антибактериальное в прозрачной обертке флоупак  МПК</v>
          </cell>
          <cell r="E919" t="str">
            <v>шт</v>
          </cell>
          <cell r="G919">
            <v>249.6</v>
          </cell>
          <cell r="I919">
            <v>54.6</v>
          </cell>
          <cell r="J919">
            <v>195</v>
          </cell>
          <cell r="K919" t="str">
            <v>Заказ Патяки</v>
          </cell>
          <cell r="L919" t="str">
            <v>Заказ Полякова</v>
          </cell>
        </row>
        <row r="920">
          <cell r="A920" t="str">
            <v>Мыло хозяйственное 200 гр. 72 % без обертки  МПК</v>
          </cell>
          <cell r="E920" t="str">
            <v>шт</v>
          </cell>
          <cell r="G920">
            <v>18.2</v>
          </cell>
          <cell r="I920">
            <v>5.6</v>
          </cell>
          <cell r="J920">
            <v>12.6</v>
          </cell>
          <cell r="K920" t="str">
            <v>Заказ Патяки</v>
          </cell>
          <cell r="L920" t="str">
            <v>Заказ Полякова</v>
          </cell>
        </row>
        <row r="921">
          <cell r="A921" t="str">
            <v>МЯСНОЙ ВЫБОР</v>
          </cell>
          <cell r="G921">
            <v>168.44200000000001</v>
          </cell>
          <cell r="H921">
            <v>7.8079999999999998</v>
          </cell>
          <cell r="I921">
            <v>71.650000000000006</v>
          </cell>
          <cell r="J921">
            <v>104.6</v>
          </cell>
          <cell r="K921" t="str">
            <v>Заказ Патяки</v>
          </cell>
          <cell r="L921" t="str">
            <v>Заказ Полякова</v>
          </cell>
        </row>
        <row r="922">
          <cell r="A922" t="str">
            <v>МЯСНОЙ ВЫБОР (ВЕС)</v>
          </cell>
          <cell r="G922">
            <v>1.8420000000000001</v>
          </cell>
          <cell r="H922">
            <v>0.20799999999999999</v>
          </cell>
          <cell r="I922">
            <v>2.0499999999999998</v>
          </cell>
          <cell r="K922" t="str">
            <v>Заказ Патяки</v>
          </cell>
          <cell r="L922" t="str">
            <v>Заказ Полякова</v>
          </cell>
        </row>
        <row r="923">
          <cell r="A923" t="str">
            <v>мв44390 МВ. Деревенская с/к из мяса птицы в/у (кг)  МЯСНОЙ ВЫБОР</v>
          </cell>
          <cell r="E923" t="str">
            <v>кг</v>
          </cell>
          <cell r="G923">
            <v>1.8420000000000001</v>
          </cell>
          <cell r="H923">
            <v>0.20799999999999999</v>
          </cell>
          <cell r="I923">
            <v>2.0499999999999998</v>
          </cell>
          <cell r="K923" t="str">
            <v>Заказ Патяки</v>
          </cell>
          <cell r="L923" t="str">
            <v>Заказ Полякова</v>
          </cell>
        </row>
        <row r="924">
          <cell r="A924" t="str">
            <v>МЯСНОЙ ВЫБОР (ШТ)</v>
          </cell>
          <cell r="G924">
            <v>166.6</v>
          </cell>
          <cell r="H924">
            <v>7.6</v>
          </cell>
          <cell r="I924">
            <v>69.599999999999994</v>
          </cell>
          <cell r="J924">
            <v>104.6</v>
          </cell>
          <cell r="K924" t="str">
            <v>Заказ Патяки</v>
          </cell>
          <cell r="L924" t="str">
            <v>Заказ Полякова</v>
          </cell>
        </row>
        <row r="925">
          <cell r="A925" t="str">
            <v>мв00029 Паштет печеночный Индейка 200г (6шт)  МЯСНОЙ ВЫБОР</v>
          </cell>
          <cell r="E925" t="str">
            <v>шт</v>
          </cell>
          <cell r="G925">
            <v>41.4</v>
          </cell>
          <cell r="H925">
            <v>3.8</v>
          </cell>
          <cell r="I925">
            <v>17.399999999999999</v>
          </cell>
          <cell r="J925">
            <v>27.8</v>
          </cell>
          <cell r="K925" t="str">
            <v>Заказ Патяки</v>
          </cell>
          <cell r="L925" t="str">
            <v>Заказ Полякова</v>
          </cell>
        </row>
        <row r="926">
          <cell r="A926" t="str">
            <v>мв00030 Паштет печеночный Утка 200г (6шт)  МЯСНОЙ ВЫБОР</v>
          </cell>
          <cell r="E926" t="str">
            <v>шт</v>
          </cell>
          <cell r="G926">
            <v>41</v>
          </cell>
          <cell r="H926">
            <v>2.4</v>
          </cell>
          <cell r="I926">
            <v>17.399999999999999</v>
          </cell>
          <cell r="J926">
            <v>26</v>
          </cell>
          <cell r="K926" t="str">
            <v>Заказ Патяки</v>
          </cell>
          <cell r="L926" t="str">
            <v>Заказ Полякова</v>
          </cell>
        </row>
        <row r="927">
          <cell r="A927" t="str">
            <v>мв00031 Паштет печеночный Гусь 200г (6шт)  МЯСНОЙ ВЫБОР</v>
          </cell>
          <cell r="E927" t="str">
            <v>шт</v>
          </cell>
          <cell r="G927">
            <v>45.2</v>
          </cell>
          <cell r="H927">
            <v>1.2</v>
          </cell>
          <cell r="I927">
            <v>17.399999999999999</v>
          </cell>
          <cell r="J927">
            <v>29</v>
          </cell>
          <cell r="K927" t="str">
            <v>Заказ Патяки</v>
          </cell>
          <cell r="L927" t="str">
            <v>Заказ Полякова</v>
          </cell>
        </row>
        <row r="928">
          <cell r="A928" t="str">
            <v>мв00032 Паштет печеночный Курица 200г (6шт)  МЯСНОЙ ВЫБОР</v>
          </cell>
          <cell r="E928" t="str">
            <v>шт</v>
          </cell>
          <cell r="G928">
            <v>39</v>
          </cell>
          <cell r="H928">
            <v>0.2</v>
          </cell>
          <cell r="I928">
            <v>17.399999999999999</v>
          </cell>
          <cell r="J928">
            <v>21.8</v>
          </cell>
          <cell r="K928" t="str">
            <v>Заказ Патяки</v>
          </cell>
          <cell r="L928" t="str">
            <v>Заказ Полякова</v>
          </cell>
        </row>
        <row r="929">
          <cell r="A929" t="str">
            <v>Настоящая рыбная компания</v>
          </cell>
          <cell r="G929">
            <v>1973.3150000000001</v>
          </cell>
          <cell r="I929">
            <v>31.55</v>
          </cell>
          <cell r="J929">
            <v>1941.7650000000001</v>
          </cell>
          <cell r="K929" t="str">
            <v>Заказ Патяки</v>
          </cell>
          <cell r="L929" t="str">
            <v>Заказ Полякова</v>
          </cell>
        </row>
        <row r="930">
          <cell r="A930" t="str">
            <v>Икра горбуши ж/б 130 гр.  НРК</v>
          </cell>
          <cell r="E930" t="str">
            <v>шт</v>
          </cell>
          <cell r="G930">
            <v>212.55</v>
          </cell>
          <cell r="I930">
            <v>4.55</v>
          </cell>
          <cell r="J930">
            <v>208</v>
          </cell>
          <cell r="K930" t="str">
            <v>Заказ Патяки</v>
          </cell>
          <cell r="L930" t="str">
            <v>Заказ Полякова</v>
          </cell>
        </row>
        <row r="931">
          <cell r="A931" t="str">
            <v>Икра горбуши ж/б 95 гр структурированная  НРК</v>
          </cell>
          <cell r="E931" t="str">
            <v>шт</v>
          </cell>
          <cell r="G931">
            <v>17.765000000000001</v>
          </cell>
          <cell r="J931">
            <v>17.765000000000001</v>
          </cell>
          <cell r="K931" t="str">
            <v>Заказ Патяки</v>
          </cell>
          <cell r="L931" t="str">
            <v>Заказ Полякова</v>
          </cell>
        </row>
        <row r="932">
          <cell r="A932" t="str">
            <v>Кальмар тушка с/м Океанрыбфлот Бабич 1*22  НРК</v>
          </cell>
          <cell r="E932" t="str">
            <v>кг</v>
          </cell>
          <cell r="G932">
            <v>1738</v>
          </cell>
          <cell r="I932">
            <v>22</v>
          </cell>
          <cell r="J932">
            <v>1716</v>
          </cell>
          <cell r="K932" t="str">
            <v>Заказ Патяки</v>
          </cell>
          <cell r="L932" t="str">
            <v>Заказ Полякова</v>
          </cell>
        </row>
        <row r="933">
          <cell r="A933" t="str">
            <v>Рыбные бургеры 1*5 VICI  НРК</v>
          </cell>
          <cell r="E933" t="str">
            <v>кг</v>
          </cell>
          <cell r="G933">
            <v>5</v>
          </cell>
          <cell r="I933">
            <v>5</v>
          </cell>
          <cell r="K933" t="str">
            <v>Заказ Патяки</v>
          </cell>
          <cell r="L933" t="str">
            <v>Заказ Полякова</v>
          </cell>
        </row>
        <row r="934">
          <cell r="A934" t="str">
            <v>НОВЫЕ ФЕРМЫ ООО</v>
          </cell>
          <cell r="G934">
            <v>4358.8760000000002</v>
          </cell>
          <cell r="H934">
            <v>4276.6469999999999</v>
          </cell>
          <cell r="I934">
            <v>7569.0919999999996</v>
          </cell>
          <cell r="J934">
            <v>1066.431</v>
          </cell>
          <cell r="K934" t="str">
            <v>Заказ Патяки</v>
          </cell>
          <cell r="L934" t="str">
            <v>Заказ Полякова</v>
          </cell>
        </row>
        <row r="935">
          <cell r="A935" t="str">
            <v>НОВЫЕ ФЕРМЫ (ВЕС)</v>
          </cell>
          <cell r="G935">
            <v>3454.096</v>
          </cell>
          <cell r="H935">
            <v>3209.607</v>
          </cell>
          <cell r="I935">
            <v>5910.0119999999997</v>
          </cell>
          <cell r="J935">
            <v>753.69100000000003</v>
          </cell>
          <cell r="K935" t="str">
            <v>Заказ Патяки</v>
          </cell>
          <cell r="L935" t="str">
            <v>Заказ Полякова</v>
          </cell>
        </row>
        <row r="936">
          <cell r="A936" t="str">
            <v>Сосиски Кавказские, охл., ГВУ, вес., 3 вл.  Новые Фермы</v>
          </cell>
          <cell r="E936" t="str">
            <v>кг</v>
          </cell>
          <cell r="G936">
            <v>3454.096</v>
          </cell>
          <cell r="H936">
            <v>3209.607</v>
          </cell>
          <cell r="I936">
            <v>5910.0119999999997</v>
          </cell>
          <cell r="J936">
            <v>753.69100000000003</v>
          </cell>
          <cell r="K936" t="str">
            <v>Заказ Патяки</v>
          </cell>
          <cell r="L936" t="str">
            <v>Заказ Полякова</v>
          </cell>
        </row>
        <row r="937">
          <cell r="A937" t="str">
            <v>НОВЫЕ ФЕРМЫ (ШТ)</v>
          </cell>
          <cell r="G937">
            <v>904.78</v>
          </cell>
          <cell r="H937">
            <v>1067.04</v>
          </cell>
          <cell r="I937">
            <v>1659.08</v>
          </cell>
          <cell r="J937">
            <v>312.74</v>
          </cell>
          <cell r="K937" t="str">
            <v>Заказ Патяки</v>
          </cell>
          <cell r="L937" t="str">
            <v>Заказ Полякова</v>
          </cell>
        </row>
        <row r="938">
          <cell r="A938" t="str">
            <v>Колбаса Кавказская из индейки охл, п.о. 0,95 шт, 6 вл.  Новые Фермы</v>
          </cell>
          <cell r="E938" t="str">
            <v>шт</v>
          </cell>
          <cell r="H938">
            <v>114</v>
          </cell>
          <cell r="I938">
            <v>114</v>
          </cell>
          <cell r="K938" t="str">
            <v>Заказ Патяки</v>
          </cell>
          <cell r="L938" t="str">
            <v>Заказ Полякова</v>
          </cell>
        </row>
        <row r="939">
          <cell r="A939" t="str">
            <v>Сосиски Кавказские, охл, ВУ, 0,38 шт, 12 вл.  Новые Фермы</v>
          </cell>
          <cell r="E939" t="str">
            <v>шт</v>
          </cell>
          <cell r="G939">
            <v>904.78</v>
          </cell>
          <cell r="H939">
            <v>953.04</v>
          </cell>
          <cell r="I939">
            <v>1545.08</v>
          </cell>
          <cell r="J939">
            <v>312.74</v>
          </cell>
          <cell r="K939" t="str">
            <v>Заказ Патяки</v>
          </cell>
          <cell r="L939" t="str">
            <v>Заказ Полякова</v>
          </cell>
        </row>
        <row r="940">
          <cell r="A940" t="str">
            <v>Омский Бекон АО</v>
          </cell>
          <cell r="G940">
            <v>552.50800000000004</v>
          </cell>
          <cell r="H940">
            <v>2.375</v>
          </cell>
          <cell r="I940">
            <v>344.029</v>
          </cell>
          <cell r="J940">
            <v>210.85400000000001</v>
          </cell>
          <cell r="K940" t="str">
            <v>Заказ Патяки</v>
          </cell>
          <cell r="L940" t="str">
            <v>Заказ Полякова</v>
          </cell>
        </row>
        <row r="941">
          <cell r="A941" t="str">
            <v>ВАР ВТЧ РУБЛЕНАЯ ФВ 450гр // ГК 20 кг (ОМСКИЙ БЕКОН АО, КАЛАЧИНСК Г)</v>
          </cell>
          <cell r="E941" t="str">
            <v>шт</v>
          </cell>
          <cell r="G941">
            <v>20.25</v>
          </cell>
          <cell r="H941">
            <v>0.45</v>
          </cell>
          <cell r="I941">
            <v>20.7</v>
          </cell>
          <cell r="K941" t="str">
            <v>Заказ Патяки</v>
          </cell>
          <cell r="L941" t="str">
            <v>Заказ Полякова</v>
          </cell>
        </row>
        <row r="942">
          <cell r="A942" t="str">
            <v>КЛБ В/К СЕРВЕЛАТ ФИНСКИЙ В/У Ц/ИЗД 380 Г ФВ // ГК 20 кг (ОМСКИЙ БЕКОН АО, КАЛАЧИНСК Г)</v>
          </cell>
          <cell r="E942" t="str">
            <v>шт</v>
          </cell>
          <cell r="G942">
            <v>42.18</v>
          </cell>
          <cell r="I942">
            <v>41.04</v>
          </cell>
          <cell r="J942">
            <v>1.1399999999999999</v>
          </cell>
          <cell r="K942" t="str">
            <v>Заказ Патяки</v>
          </cell>
          <cell r="L942" t="str">
            <v>Заказ Полякова</v>
          </cell>
        </row>
        <row r="943">
          <cell r="A943" t="str">
            <v>КЛБ ВАР КЛАССИЧЕСКАЯ ФВ 450 гр // ГК 20 кг (ОМСКИЙ БЕКОН АО, КАЛАЧИНСК Г)</v>
          </cell>
          <cell r="E943" t="str">
            <v>шт</v>
          </cell>
          <cell r="G943">
            <v>12.15</v>
          </cell>
          <cell r="H943">
            <v>0.9</v>
          </cell>
          <cell r="I943">
            <v>4.05</v>
          </cell>
          <cell r="J943">
            <v>9</v>
          </cell>
          <cell r="K943" t="str">
            <v>Заказ Патяки</v>
          </cell>
          <cell r="L943" t="str">
            <v>Заказ Полякова</v>
          </cell>
        </row>
        <row r="944">
          <cell r="A944" t="str">
            <v>КЛБ ВАР ПОПУЛЯРНАЯ // ГК 20 кг (ОСП - МПЦ №47 АО ОМСКИЙ БЕКОН,ЛУЗИНО)</v>
          </cell>
          <cell r="E944" t="str">
            <v>кг</v>
          </cell>
          <cell r="G944">
            <v>111.996</v>
          </cell>
          <cell r="H944">
            <v>0.47599999999999998</v>
          </cell>
          <cell r="I944">
            <v>83.287999999999997</v>
          </cell>
          <cell r="J944">
            <v>29.184000000000001</v>
          </cell>
          <cell r="K944" t="str">
            <v>Заказ Патяки</v>
          </cell>
          <cell r="L944" t="str">
            <v>Заказ Полякова</v>
          </cell>
        </row>
        <row r="945">
          <cell r="A945" t="str">
            <v>КЛБ ВАРЕНАЯ БУТЕРБРОДНАЯ // ГК 20 кг (ОСП - МПЦ №47 АО ОМСКИЙ БЕКОН,ЛУЗИНО)</v>
          </cell>
          <cell r="E945" t="str">
            <v>кг</v>
          </cell>
          <cell r="G945">
            <v>71.561999999999998</v>
          </cell>
          <cell r="I945">
            <v>61.756</v>
          </cell>
          <cell r="J945">
            <v>9.8059999999999992</v>
          </cell>
          <cell r="K945" t="str">
            <v>Заказ Патяки</v>
          </cell>
          <cell r="L945" t="str">
            <v>Заказ Полякова</v>
          </cell>
        </row>
        <row r="946">
          <cell r="A946" t="str">
            <v>КЛБ ВАРЕНАЯ ДОКТОРСКАЯ ДЛЯ ВАС // ГК 20 кг (ОСП - МПЦ №47 АО ОМСКИЙ БЕКОН,ЛУЗИНО)</v>
          </cell>
          <cell r="E946" t="str">
            <v>кг</v>
          </cell>
          <cell r="G946">
            <v>82.73</v>
          </cell>
          <cell r="H946">
            <v>0.54900000000000004</v>
          </cell>
          <cell r="I946">
            <v>50.435000000000002</v>
          </cell>
          <cell r="J946">
            <v>32.844000000000001</v>
          </cell>
          <cell r="K946" t="str">
            <v>Заказ Патяки</v>
          </cell>
          <cell r="L946" t="str">
            <v>Заказ Полякова</v>
          </cell>
        </row>
        <row r="947">
          <cell r="A947" t="str">
            <v>КЛБ ИЗД ВАР ИЗ ПТ СОС СОЧНЫЕ 470 Г ФВ МГА // ГК 20 кг (ОМСКИЙ БЕКОН АО, КАЛАЧИНСК Г)</v>
          </cell>
          <cell r="E947" t="str">
            <v>шт</v>
          </cell>
          <cell r="G947">
            <v>6.58</v>
          </cell>
          <cell r="I947">
            <v>6.58</v>
          </cell>
          <cell r="K947" t="str">
            <v>Заказ Патяки</v>
          </cell>
          <cell r="L947" t="str">
            <v>Заказ Полякова</v>
          </cell>
        </row>
        <row r="948">
          <cell r="A948" t="str">
            <v>КЛБ ИЗД ВАР ПАШТЕТ С ПЕЧЕНЬЮ 270 Г ФВ // ГК 20 кг (ОМСКИЙ БЕКОН АО, КАЛАЧИНСК Г)</v>
          </cell>
          <cell r="E948" t="str">
            <v>шт</v>
          </cell>
          <cell r="G948">
            <v>119.88</v>
          </cell>
          <cell r="J948">
            <v>119.88</v>
          </cell>
          <cell r="K948" t="str">
            <v>Заказ Патяки</v>
          </cell>
          <cell r="L948" t="str">
            <v>Заказ Полякова</v>
          </cell>
        </row>
        <row r="949">
          <cell r="A949" t="str">
            <v>КЛБ ИЗД ВАР ПШТ КЛАССИЧЕСКИЙ 270 Г ФВ // ГК 20 кг (ОМСКИЙ БЕКОН АО, КАЛАЧИНСК Г)</v>
          </cell>
          <cell r="E949" t="str">
            <v>шт</v>
          </cell>
          <cell r="G949">
            <v>10.26</v>
          </cell>
          <cell r="I949">
            <v>10.26</v>
          </cell>
          <cell r="K949" t="str">
            <v>Заказ Патяки</v>
          </cell>
          <cell r="L949" t="str">
            <v>Заказ Полякова</v>
          </cell>
        </row>
        <row r="950">
          <cell r="A950" t="str">
            <v>КЛБ ИЗД КЛБ В/К СЕРВЕЛАТ ЕВРОПЕЙСКИЙ В/У Ц/ИЗД 380 Г ФВ // ГК 20 кг (ОМСКИЙ БЕКОН АО, КАЛАЧИНСК Г)</v>
          </cell>
          <cell r="E950" t="str">
            <v>шт</v>
          </cell>
          <cell r="G950">
            <v>0.38</v>
          </cell>
          <cell r="I950">
            <v>0.38</v>
          </cell>
          <cell r="K950" t="str">
            <v>Заказ Патяки</v>
          </cell>
          <cell r="L950" t="str">
            <v>Заказ Полякова</v>
          </cell>
        </row>
        <row r="951">
          <cell r="A951" t="str">
            <v>КЛБ ИЗД КЛБ В/К СЕРВЕЛАТ КЛАССИЧЕСКИЙ В/У Ц/ИЗД 500 Г ФВ // ГК 20 кг (ОМСКИЙ БЕКОН АО, КАЛАЧИНСК Г)</v>
          </cell>
          <cell r="E951" t="str">
            <v>шт</v>
          </cell>
          <cell r="G951">
            <v>43</v>
          </cell>
          <cell r="I951">
            <v>34</v>
          </cell>
          <cell r="J951">
            <v>9</v>
          </cell>
          <cell r="K951" t="str">
            <v>Заказ Патяки</v>
          </cell>
          <cell r="L951" t="str">
            <v>Заказ Полякова</v>
          </cell>
        </row>
        <row r="952">
          <cell r="A952" t="str">
            <v>КЛБ П/К СЕРВЕЛАТ МЕЛКОЗЕРНИСТЫЙ В/У Ц/ИЗД 380 Г ФВ // ГК 20 кг (ОМСКИЙ БЕКОН АО, КАЛАЧИНСК Г)</v>
          </cell>
          <cell r="E952" t="str">
            <v>шт</v>
          </cell>
          <cell r="G952">
            <v>31.54</v>
          </cell>
          <cell r="I952">
            <v>31.54</v>
          </cell>
          <cell r="K952" t="str">
            <v>Заказ Патяки</v>
          </cell>
          <cell r="L952" t="str">
            <v>Заказ Полякова</v>
          </cell>
        </row>
        <row r="953">
          <cell r="A953" t="str">
            <v>Останкино ООО</v>
          </cell>
          <cell r="G953">
            <v>26735.243999999999</v>
          </cell>
          <cell r="H953">
            <v>15189.44</v>
          </cell>
          <cell r="I953">
            <v>26362.885999999999</v>
          </cell>
          <cell r="J953">
            <v>15561.798000000001</v>
          </cell>
          <cell r="K953" t="str">
            <v>Заказ Патяки</v>
          </cell>
          <cell r="L953" t="str">
            <v>Заказ Полякова</v>
          </cell>
        </row>
        <row r="954">
          <cell r="A954" t="str">
            <v>ООО Останкино-Краснодар</v>
          </cell>
          <cell r="G954">
            <v>12198.351000000001</v>
          </cell>
          <cell r="H954">
            <v>11010.14</v>
          </cell>
          <cell r="I954">
            <v>14256.909</v>
          </cell>
          <cell r="J954">
            <v>8951.5820000000003</v>
          </cell>
          <cell r="K954" t="str">
            <v>Заказ Патяки</v>
          </cell>
          <cell r="L954" t="str">
            <v>Заказ Полякова</v>
          </cell>
        </row>
        <row r="955">
          <cell r="A955" t="str">
            <v>3287 САЛЯМИ ИТАЛЬЯНСКАЯ с/к в/у ОСТАНКИНО</v>
          </cell>
          <cell r="E955" t="str">
            <v>кг</v>
          </cell>
          <cell r="G955">
            <v>116.9</v>
          </cell>
          <cell r="H955">
            <v>0.61299999999999999</v>
          </cell>
          <cell r="I955">
            <v>111.861</v>
          </cell>
          <cell r="J955">
            <v>5.6520000000000001</v>
          </cell>
          <cell r="K955" t="str">
            <v>Заказ Патяки</v>
          </cell>
          <cell r="L955" t="str">
            <v>Заказ Полякова</v>
          </cell>
        </row>
        <row r="956">
          <cell r="A956" t="str">
            <v>3678 СОЧНЫЕ сос п/о мгс 2*2     ОСТАНКИНО</v>
          </cell>
          <cell r="E956" t="str">
            <v>кг</v>
          </cell>
          <cell r="G956">
            <v>986.2</v>
          </cell>
          <cell r="H956">
            <v>1214.3789999999999</v>
          </cell>
          <cell r="I956">
            <v>1673.077</v>
          </cell>
          <cell r="J956">
            <v>527.50199999999995</v>
          </cell>
          <cell r="K956" t="str">
            <v>Заказ Патяки</v>
          </cell>
          <cell r="L956" t="str">
            <v>Заказ Полякова</v>
          </cell>
        </row>
        <row r="957">
          <cell r="A957" t="str">
            <v>3717 СОЧНЫЕ сос п/о мгс 1*6 ОСТАНКИНО</v>
          </cell>
          <cell r="E957" t="str">
            <v>кг</v>
          </cell>
          <cell r="H957">
            <v>650.21900000000005</v>
          </cell>
          <cell r="I957">
            <v>118.648</v>
          </cell>
          <cell r="J957">
            <v>531.57100000000003</v>
          </cell>
          <cell r="K957" t="str">
            <v>Заказ Патяки</v>
          </cell>
          <cell r="L957" t="str">
            <v>Заказ Полякова</v>
          </cell>
        </row>
        <row r="958">
          <cell r="A958" t="str">
            <v>4063 МЯСНАЯ Папа может вар п/о_Л   ОСТАНКИНО</v>
          </cell>
          <cell r="E958" t="str">
            <v>кг</v>
          </cell>
          <cell r="G958">
            <v>986.71699999999998</v>
          </cell>
          <cell r="H958">
            <v>969.56200000000001</v>
          </cell>
          <cell r="I958">
            <v>1127.2249999999999</v>
          </cell>
          <cell r="J958">
            <v>829.05399999999997</v>
          </cell>
          <cell r="K958" t="str">
            <v>Заказ Патяки</v>
          </cell>
          <cell r="L958" t="str">
            <v>Заказ Полякова</v>
          </cell>
        </row>
        <row r="959">
          <cell r="A959" t="str">
            <v>4117 ЭКСТРА Папа может с/к в/у_Л   ОСТАНКИНО</v>
          </cell>
          <cell r="E959" t="str">
            <v>кг</v>
          </cell>
          <cell r="G959">
            <v>88.19</v>
          </cell>
          <cell r="I959">
            <v>88.19</v>
          </cell>
          <cell r="K959" t="str">
            <v>Заказ Патяки</v>
          </cell>
          <cell r="L959" t="str">
            <v>Заказ Полякова</v>
          </cell>
        </row>
        <row r="960">
          <cell r="A960" t="str">
            <v>4378 ПОСОЛЬСКАЯ с/к в/у  ОСТАНКИНО</v>
          </cell>
          <cell r="E960" t="str">
            <v>кг</v>
          </cell>
          <cell r="G960">
            <v>27.72</v>
          </cell>
          <cell r="H960">
            <v>0.745</v>
          </cell>
          <cell r="I960">
            <v>28.465</v>
          </cell>
          <cell r="K960" t="str">
            <v>Заказ Патяки</v>
          </cell>
          <cell r="L960" t="str">
            <v>Заказ Полякова</v>
          </cell>
        </row>
        <row r="961">
          <cell r="A961" t="str">
            <v>4561 ДОКТОРСКАЯ ГОСТ Папа может вар п/о  ОСТАНКИНО</v>
          </cell>
          <cell r="E961" t="str">
            <v>кг</v>
          </cell>
          <cell r="G961">
            <v>16.256</v>
          </cell>
          <cell r="I961">
            <v>16.256</v>
          </cell>
          <cell r="K961" t="str">
            <v>Заказ Патяки</v>
          </cell>
          <cell r="L961" t="str">
            <v>Заказ Полякова</v>
          </cell>
        </row>
        <row r="962">
          <cell r="A962" t="str">
            <v>4574 Мясная со шпиком Папа может вар п/о ОСТАНКИНО</v>
          </cell>
          <cell r="E962" t="str">
            <v>кг</v>
          </cell>
          <cell r="G962">
            <v>242.36600000000001</v>
          </cell>
          <cell r="H962">
            <v>85.864999999999995</v>
          </cell>
          <cell r="I962">
            <v>183.63399999999999</v>
          </cell>
          <cell r="J962">
            <v>144.59700000000001</v>
          </cell>
          <cell r="K962" t="str">
            <v>Заказ Патяки</v>
          </cell>
          <cell r="L962" t="str">
            <v>Заказ Полякова</v>
          </cell>
        </row>
        <row r="963">
          <cell r="A963" t="str">
            <v>4813 ФИЛЕЙНАЯ Папа может вар п/о_Л   ОСТАНКИНО</v>
          </cell>
          <cell r="E963" t="str">
            <v>кг</v>
          </cell>
          <cell r="G963">
            <v>775.47</v>
          </cell>
          <cell r="H963">
            <v>709.01099999999997</v>
          </cell>
          <cell r="I963">
            <v>1073.4770000000001</v>
          </cell>
          <cell r="J963">
            <v>411.00400000000002</v>
          </cell>
          <cell r="K963" t="str">
            <v>Заказ Патяки</v>
          </cell>
          <cell r="L963" t="str">
            <v>Заказ Полякова</v>
          </cell>
        </row>
        <row r="964">
          <cell r="A964" t="str">
            <v>4908 ДОКТОРСКАЯ ОРИГИН. вар п/о  ОСТАНКИНО</v>
          </cell>
          <cell r="E964" t="str">
            <v>кг</v>
          </cell>
          <cell r="G964">
            <v>40.164999999999999</v>
          </cell>
          <cell r="H964">
            <v>0.05</v>
          </cell>
          <cell r="I964">
            <v>25.634</v>
          </cell>
          <cell r="J964">
            <v>14.581</v>
          </cell>
          <cell r="K964" t="str">
            <v>Заказ Патяки</v>
          </cell>
          <cell r="L964" t="str">
            <v>Заказ Полякова</v>
          </cell>
        </row>
        <row r="965">
          <cell r="A965" t="str">
            <v>4932 СЕРВЕЛАТ ТРАДИЦИОННЫЙ в/к в/у  ОСТАНКИНО</v>
          </cell>
          <cell r="E965" t="str">
            <v>кг</v>
          </cell>
          <cell r="G965">
            <v>20.074000000000002</v>
          </cell>
          <cell r="H965">
            <v>0.218</v>
          </cell>
          <cell r="I965">
            <v>20.292000000000002</v>
          </cell>
          <cell r="K965" t="str">
            <v>Заказ Патяки</v>
          </cell>
          <cell r="L965" t="str">
            <v>Заказ Полякова</v>
          </cell>
        </row>
        <row r="966">
          <cell r="A966" t="str">
            <v>5206 Ладожская с/к в/у ОСТАНКИНО</v>
          </cell>
          <cell r="E966" t="str">
            <v>кг</v>
          </cell>
          <cell r="G966">
            <v>97.11</v>
          </cell>
          <cell r="H966">
            <v>12.736000000000001</v>
          </cell>
          <cell r="I966">
            <v>97.001999999999995</v>
          </cell>
          <cell r="J966">
            <v>12.843999999999999</v>
          </cell>
          <cell r="K966" t="str">
            <v>Заказ Патяки</v>
          </cell>
          <cell r="L966" t="str">
            <v>Заказ Полякова</v>
          </cell>
        </row>
        <row r="967">
          <cell r="A967" t="str">
            <v>5341 СЕРВЕЛАТ ОХОТНИЧИЙ в/к в/у  ОСТАНКИНО</v>
          </cell>
          <cell r="E967" t="str">
            <v>кг</v>
          </cell>
          <cell r="G967">
            <v>803.19</v>
          </cell>
          <cell r="H967">
            <v>858.31</v>
          </cell>
          <cell r="I967">
            <v>1135.008</v>
          </cell>
          <cell r="J967">
            <v>526.49199999999996</v>
          </cell>
          <cell r="K967" t="str">
            <v>Заказ Патяки</v>
          </cell>
          <cell r="L967" t="str">
            <v>Заказ Полякова</v>
          </cell>
        </row>
        <row r="968">
          <cell r="A968" t="str">
            <v>5452 ВЕТЧ.МЯСНАЯ Папа может п/о    ОСТАНКИНО</v>
          </cell>
          <cell r="E968" t="str">
            <v>кг</v>
          </cell>
          <cell r="G968">
            <v>133.47800000000001</v>
          </cell>
          <cell r="H968">
            <v>150.75</v>
          </cell>
          <cell r="I968">
            <v>194.678</v>
          </cell>
          <cell r="J968">
            <v>89.55</v>
          </cell>
          <cell r="K968" t="str">
            <v>Заказ Патяки</v>
          </cell>
          <cell r="L968" t="str">
            <v>Заказ Полякова</v>
          </cell>
        </row>
        <row r="969">
          <cell r="A969" t="str">
            <v>5544 Сервелат Финский в/к в/у_45с НОВАЯ ОСТАНКИНО</v>
          </cell>
          <cell r="E969" t="str">
            <v>кг</v>
          </cell>
          <cell r="G969">
            <v>585.98800000000006</v>
          </cell>
          <cell r="H969">
            <v>799.64700000000005</v>
          </cell>
          <cell r="I969">
            <v>816.96199999999999</v>
          </cell>
          <cell r="J969">
            <v>568.673</v>
          </cell>
          <cell r="K969" t="str">
            <v>Заказ Патяки</v>
          </cell>
          <cell r="L969" t="str">
            <v>Заказ Полякова</v>
          </cell>
        </row>
        <row r="970">
          <cell r="A970" t="str">
            <v>5708 ПОСОЛЬСКАЯ Папа может с/к в/у ОСТАНКИНО</v>
          </cell>
          <cell r="E970" t="str">
            <v>кг</v>
          </cell>
          <cell r="G970">
            <v>22.916</v>
          </cell>
          <cell r="H970">
            <v>120.352</v>
          </cell>
          <cell r="I970">
            <v>69.531000000000006</v>
          </cell>
          <cell r="J970">
            <v>73.736999999999995</v>
          </cell>
          <cell r="K970" t="str">
            <v>Заказ Патяки</v>
          </cell>
          <cell r="L970" t="str">
            <v>Заказ Полякова</v>
          </cell>
        </row>
        <row r="971">
          <cell r="A971" t="str">
            <v>5813 ГОВЯЖЬИ сос п/о мгс 2*2_45с   ОСТАНКИНО</v>
          </cell>
          <cell r="E971" t="str">
            <v>кг</v>
          </cell>
          <cell r="G971">
            <v>79.23</v>
          </cell>
          <cell r="H971">
            <v>10.843999999999999</v>
          </cell>
          <cell r="I971">
            <v>90.073999999999998</v>
          </cell>
          <cell r="K971" t="str">
            <v>Заказ Патяки</v>
          </cell>
          <cell r="L971" t="str">
            <v>Заказ Полякова</v>
          </cell>
        </row>
        <row r="972">
          <cell r="A972" t="str">
            <v>5820 СЛИВОЧНЫЕ Папа может сос п/о мгс 2*2_45с   ОСТАНКИНО</v>
          </cell>
          <cell r="E972" t="str">
            <v>кг</v>
          </cell>
          <cell r="G972">
            <v>246.446</v>
          </cell>
          <cell r="H972">
            <v>1.3240000000000001</v>
          </cell>
          <cell r="I972">
            <v>247.77</v>
          </cell>
          <cell r="K972" t="str">
            <v>Заказ Патяки</v>
          </cell>
          <cell r="L972" t="str">
            <v>Заказ Полякова</v>
          </cell>
        </row>
        <row r="973">
          <cell r="A973" t="str">
            <v>5851 ЭКСТРА Папа может вар п/о   ОСТАНКИНО</v>
          </cell>
          <cell r="E973" t="str">
            <v>кг</v>
          </cell>
          <cell r="G973">
            <v>352.99599999999998</v>
          </cell>
          <cell r="H973">
            <v>925.52800000000002</v>
          </cell>
          <cell r="I973">
            <v>545.89200000000005</v>
          </cell>
          <cell r="J973">
            <v>732.63199999999995</v>
          </cell>
          <cell r="K973" t="str">
            <v>Заказ Патяки</v>
          </cell>
          <cell r="L973" t="str">
            <v>Заказ Полякова</v>
          </cell>
        </row>
        <row r="974">
          <cell r="A974" t="str">
            <v>5887 ВЕТЧ.ДОМАШНЯЯ Папа может п/о  ОСТАНКИНО</v>
          </cell>
          <cell r="E974" t="str">
            <v>кг</v>
          </cell>
          <cell r="G974">
            <v>24.4</v>
          </cell>
          <cell r="I974">
            <v>24.4</v>
          </cell>
          <cell r="K974" t="str">
            <v>Заказ Патяки</v>
          </cell>
          <cell r="L974" t="str">
            <v>Заказ Полякова</v>
          </cell>
        </row>
        <row r="975">
          <cell r="A975" t="str">
            <v>5965 С ИНДЕЙКОЙ Папа может сар б/о мгс 1*3  ОСТАНКИНО</v>
          </cell>
          <cell r="E975" t="str">
            <v>кг</v>
          </cell>
          <cell r="G975">
            <v>191.30099999999999</v>
          </cell>
          <cell r="H975">
            <v>43.286999999999999</v>
          </cell>
          <cell r="I975">
            <v>235.01499999999999</v>
          </cell>
          <cell r="J975">
            <v>-0.42699999999999999</v>
          </cell>
          <cell r="K975" t="str">
            <v>Заказ Патяки</v>
          </cell>
          <cell r="L975" t="str">
            <v>Заказ Полякова</v>
          </cell>
        </row>
        <row r="976">
          <cell r="A976" t="str">
            <v>5981 МОЛОЧНЫЕ ТРАДИЦ. сос п/о мгс 1*6_45с   ОСТАНКИНО</v>
          </cell>
          <cell r="E976" t="str">
            <v>кг</v>
          </cell>
          <cell r="G976">
            <v>36.393999999999998</v>
          </cell>
          <cell r="H976">
            <v>102.88500000000001</v>
          </cell>
          <cell r="I976">
            <v>72.391999999999996</v>
          </cell>
          <cell r="J976">
            <v>66.887</v>
          </cell>
          <cell r="K976" t="str">
            <v>Заказ Патяки</v>
          </cell>
          <cell r="L976" t="str">
            <v>Заказ Полякова</v>
          </cell>
        </row>
        <row r="977">
          <cell r="A977" t="str">
            <v>6062 МОЛОЧНЫЕ К ЗАВТРАКУ сос п/о мгс 2*2   ОСТАНКИНО</v>
          </cell>
          <cell r="E977" t="str">
            <v>кг</v>
          </cell>
          <cell r="G977">
            <v>1316.547</v>
          </cell>
          <cell r="H977">
            <v>1553.828</v>
          </cell>
          <cell r="I977">
            <v>2138.511</v>
          </cell>
          <cell r="J977">
            <v>731.86400000000003</v>
          </cell>
          <cell r="K977" t="str">
            <v>Заказ Патяки</v>
          </cell>
          <cell r="L977" t="str">
            <v>Заказ Полякова</v>
          </cell>
        </row>
        <row r="978">
          <cell r="A978" t="str">
            <v>6123 МОЛОЧНЫЕ КЛАССИЧЕСКИЕ ПМ сос п/о мгс 2*4   ОСТАНКИНО</v>
          </cell>
          <cell r="E978" t="str">
            <v>кг</v>
          </cell>
          <cell r="G978">
            <v>1508.0070000000001</v>
          </cell>
          <cell r="H978">
            <v>1889.6420000000001</v>
          </cell>
          <cell r="I978">
            <v>2040.88</v>
          </cell>
          <cell r="J978">
            <v>1356.769</v>
          </cell>
          <cell r="K978" t="str">
            <v>Заказ Патяки</v>
          </cell>
          <cell r="L978" t="str">
            <v>Заказ Полякова</v>
          </cell>
        </row>
        <row r="979">
          <cell r="A979" t="str">
            <v>6192 БЕЗ ШПИКА Папа может вар п/о_Kvalita  ОСТАНКИНО</v>
          </cell>
          <cell r="E979" t="str">
            <v>кг</v>
          </cell>
          <cell r="H979">
            <v>93.247</v>
          </cell>
          <cell r="J979">
            <v>93.247</v>
          </cell>
          <cell r="K979" t="str">
            <v>Заказ Патяки</v>
          </cell>
          <cell r="L979" t="str">
            <v>Заказ Полякова</v>
          </cell>
        </row>
        <row r="980">
          <cell r="A980" t="str">
            <v>6193 КЛАССИЧЕСКИЕ ПМ сос п/о мгс_Kvalita  ОСТАНКИНО</v>
          </cell>
          <cell r="E980" t="str">
            <v>кг</v>
          </cell>
          <cell r="H980">
            <v>18.553999999999998</v>
          </cell>
          <cell r="I980">
            <v>5.6180000000000003</v>
          </cell>
          <cell r="J980">
            <v>12.936</v>
          </cell>
          <cell r="K980" t="str">
            <v>Заказ Патяки</v>
          </cell>
          <cell r="L980" t="str">
            <v>Заказ Полякова</v>
          </cell>
        </row>
        <row r="981">
          <cell r="A981" t="str">
            <v>6461 СОЧНЫЙ ГРИЛЬ ПМ сос п/о мгс 1*6  ОСТАНКИНО</v>
          </cell>
          <cell r="E981" t="str">
            <v>кг</v>
          </cell>
          <cell r="G981">
            <v>364.50299999999999</v>
          </cell>
          <cell r="H981">
            <v>302.46499999999997</v>
          </cell>
          <cell r="I981">
            <v>311.154</v>
          </cell>
          <cell r="J981">
            <v>355.81400000000002</v>
          </cell>
          <cell r="K981" t="str">
            <v>Заказ Патяки</v>
          </cell>
          <cell r="L981" t="str">
            <v>Заказ Полякова</v>
          </cell>
        </row>
        <row r="982">
          <cell r="A982" t="str">
            <v>6498 МОЛОЧНАЯ Папа может вар п/о  ОСТАНКИНО</v>
          </cell>
          <cell r="E982" t="str">
            <v>кг</v>
          </cell>
          <cell r="G982">
            <v>256.31</v>
          </cell>
          <cell r="H982">
            <v>7.1999999999999995E-2</v>
          </cell>
          <cell r="I982">
            <v>47.383000000000003</v>
          </cell>
          <cell r="J982">
            <v>208.999</v>
          </cell>
          <cell r="K982" t="str">
            <v>Заказ Патяки</v>
          </cell>
          <cell r="L982" t="str">
            <v>Заказ Полякова</v>
          </cell>
        </row>
        <row r="983">
          <cell r="A983" t="str">
            <v>6519 ХОТ-ДОГ Папа может сос п/о мгс 1*4  ОСТАНКИНО</v>
          </cell>
          <cell r="E983" t="str">
            <v>кг</v>
          </cell>
          <cell r="H983">
            <v>115.107</v>
          </cell>
          <cell r="I983">
            <v>115.107</v>
          </cell>
          <cell r="K983" t="str">
            <v>Заказ Патяки</v>
          </cell>
          <cell r="L983" t="str">
            <v>Заказ Полякова</v>
          </cell>
        </row>
        <row r="984">
          <cell r="A984" t="str">
            <v>6527 ШПИКАЧКИ СОЧНЫЕ ПМ сар б/о мгс 1*3 45с ОСТАНКИНО</v>
          </cell>
          <cell r="E984" t="str">
            <v>кг</v>
          </cell>
          <cell r="G984">
            <v>712.279</v>
          </cell>
          <cell r="H984">
            <v>4.093</v>
          </cell>
          <cell r="I984">
            <v>504.65699999999998</v>
          </cell>
          <cell r="J984">
            <v>211.715</v>
          </cell>
          <cell r="K984" t="str">
            <v>Заказ Патяки</v>
          </cell>
          <cell r="L984" t="str">
            <v>Заказ Полякова</v>
          </cell>
        </row>
        <row r="985">
          <cell r="A985" t="str">
            <v>6563 СЛИВОЧНЫЕ СН сос п/о мгс 1*6  ОСТАНКИНО</v>
          </cell>
          <cell r="E985" t="str">
            <v>кг</v>
          </cell>
          <cell r="G985">
            <v>128.71799999999999</v>
          </cell>
          <cell r="I985">
            <v>73.906000000000006</v>
          </cell>
          <cell r="J985">
            <v>54.811999999999998</v>
          </cell>
          <cell r="K985" t="str">
            <v>Заказ Патяки</v>
          </cell>
          <cell r="L985" t="str">
            <v>Заказ Полякова</v>
          </cell>
        </row>
        <row r="986">
          <cell r="A986" t="str">
            <v>6588 МОЛОЧНЫЕ ГОСТ СН сос п/о мгс 1*6  ОСТАНКИНО</v>
          </cell>
          <cell r="E986" t="str">
            <v>кг</v>
          </cell>
          <cell r="G986">
            <v>71.912999999999997</v>
          </cell>
          <cell r="H986">
            <v>0.84099999999999997</v>
          </cell>
          <cell r="I986">
            <v>18.712</v>
          </cell>
          <cell r="J986">
            <v>54.042000000000002</v>
          </cell>
          <cell r="K986" t="str">
            <v>Заказ Патяки</v>
          </cell>
          <cell r="L986" t="str">
            <v>Заказ Полякова</v>
          </cell>
        </row>
        <row r="987">
          <cell r="A987" t="str">
            <v>6592 ДОКТОРСКАЯ СН вар п/о  ОСТАНКИНО</v>
          </cell>
          <cell r="E987" t="str">
            <v>кг</v>
          </cell>
          <cell r="G987">
            <v>89.96</v>
          </cell>
          <cell r="I987">
            <v>20.378</v>
          </cell>
          <cell r="J987">
            <v>69.581999999999994</v>
          </cell>
          <cell r="K987" t="str">
            <v>Заказ Патяки</v>
          </cell>
          <cell r="L987" t="str">
            <v>Заказ Полякова</v>
          </cell>
        </row>
        <row r="988">
          <cell r="A988" t="str">
            <v>6594 МОЛОЧНАЯ СН вар п/о  ОСТАНКИНО</v>
          </cell>
          <cell r="E988" t="str">
            <v>кг</v>
          </cell>
          <cell r="G988">
            <v>72.905000000000001</v>
          </cell>
          <cell r="I988">
            <v>30.295000000000002</v>
          </cell>
          <cell r="J988">
            <v>42.61</v>
          </cell>
          <cell r="K988" t="str">
            <v>Заказ Патяки</v>
          </cell>
          <cell r="L988" t="str">
            <v>Заказ Полякова</v>
          </cell>
        </row>
        <row r="989">
          <cell r="A989" t="str">
            <v>6596 РУССКАЯ СН вар п/о  ОСТАНКИНО</v>
          </cell>
          <cell r="E989" t="str">
            <v>кг</v>
          </cell>
          <cell r="G989">
            <v>83.424000000000007</v>
          </cell>
          <cell r="H989">
            <v>1.4E-2</v>
          </cell>
          <cell r="I989">
            <v>16.346</v>
          </cell>
          <cell r="J989">
            <v>67.091999999999999</v>
          </cell>
          <cell r="K989" t="str">
            <v>Заказ Патяки</v>
          </cell>
          <cell r="L989" t="str">
            <v>Заказ Полякова</v>
          </cell>
        </row>
        <row r="990">
          <cell r="A990" t="str">
            <v>6601 ГОВЯЖЬИ СН сос п/о мгс 1*6  ОСТАНКИНО</v>
          </cell>
          <cell r="E990" t="str">
            <v>кг</v>
          </cell>
          <cell r="G990">
            <v>257.67599999999999</v>
          </cell>
          <cell r="H990">
            <v>2.64</v>
          </cell>
          <cell r="I990">
            <v>169.93100000000001</v>
          </cell>
          <cell r="J990">
            <v>90.385000000000005</v>
          </cell>
          <cell r="K990" t="str">
            <v>Заказ Патяки</v>
          </cell>
          <cell r="L990" t="str">
            <v>Заказ Полякова</v>
          </cell>
        </row>
        <row r="991">
          <cell r="A991" t="str">
            <v>6606 СЫТНЫЕ Папа может сар б/о мгс 1*3 45c  ОСТАНКИНО</v>
          </cell>
          <cell r="E991" t="str">
            <v>кг</v>
          </cell>
          <cell r="G991">
            <v>498.6</v>
          </cell>
          <cell r="H991">
            <v>206.34899999999999</v>
          </cell>
          <cell r="I991">
            <v>537.13</v>
          </cell>
          <cell r="J991">
            <v>167.81899999999999</v>
          </cell>
          <cell r="K991" t="str">
            <v>Заказ Патяки</v>
          </cell>
          <cell r="L991" t="str">
            <v>Заказ Полякова</v>
          </cell>
        </row>
        <row r="992">
          <cell r="A992" t="str">
            <v>6608 С ГОВЯДИНОЙ ОРИГИН. сар б/о мгс 1*3_45с  ОСТАНКИНО</v>
          </cell>
          <cell r="E992" t="str">
            <v>кг</v>
          </cell>
          <cell r="G992">
            <v>59.258000000000003</v>
          </cell>
          <cell r="H992">
            <v>0.59599999999999997</v>
          </cell>
          <cell r="I992">
            <v>59.853999999999999</v>
          </cell>
          <cell r="K992" t="str">
            <v>Заказ Патяки</v>
          </cell>
          <cell r="L992" t="str">
            <v>Заказ Полякова</v>
          </cell>
        </row>
        <row r="993">
          <cell r="A993" t="str">
            <v>6611 СЕРВЕЛАТ ФИНСКИЙ СН в/к п/о  ОСТАНКИНО</v>
          </cell>
          <cell r="E993" t="str">
            <v>кг</v>
          </cell>
          <cell r="G993">
            <v>46.253999999999998</v>
          </cell>
          <cell r="H993">
            <v>32.482999999999997</v>
          </cell>
          <cell r="I993">
            <v>25.687000000000001</v>
          </cell>
          <cell r="J993">
            <v>53.05</v>
          </cell>
          <cell r="K993" t="str">
            <v>Заказ Патяки</v>
          </cell>
          <cell r="L993" t="str">
            <v>Заказ Полякова</v>
          </cell>
        </row>
        <row r="994">
          <cell r="A994" t="str">
            <v>6612 СЕРВЕЛАТ ОРЕХОВЫЙ СН в/к п/о  ОСТАНКИНО</v>
          </cell>
          <cell r="E994" t="str">
            <v>кг</v>
          </cell>
          <cell r="G994">
            <v>30.445</v>
          </cell>
          <cell r="I994">
            <v>30.445</v>
          </cell>
          <cell r="K994" t="str">
            <v>Заказ Патяки</v>
          </cell>
          <cell r="L994" t="str">
            <v>Заказ Полякова</v>
          </cell>
        </row>
        <row r="995">
          <cell r="A995" t="str">
            <v>6627 МОЛОЧНЫЕ ОРИГ.сос п/о мгс 1.5*4_Kvalita  ОСТАНКИНО</v>
          </cell>
          <cell r="E995" t="str">
            <v>кг</v>
          </cell>
          <cell r="H995">
            <v>31.802</v>
          </cell>
          <cell r="J995">
            <v>31.802</v>
          </cell>
          <cell r="K995" t="str">
            <v>Заказ Патяки</v>
          </cell>
          <cell r="L995" t="str">
            <v>Заказ Полякова</v>
          </cell>
        </row>
        <row r="996">
          <cell r="A996" t="str">
            <v>6652 ШПИКАЧКИ СОЧНЫЕ С БЕКОНОМ п/о мгс 1*3  ОСТАНКИНО</v>
          </cell>
          <cell r="E996" t="str">
            <v>кг</v>
          </cell>
          <cell r="G996">
            <v>12.856999999999999</v>
          </cell>
          <cell r="H996">
            <v>2.0819999999999999</v>
          </cell>
          <cell r="I996">
            <v>14.939</v>
          </cell>
          <cell r="K996" t="str">
            <v>Заказ Патяки</v>
          </cell>
          <cell r="L996" t="str">
            <v>Заказ Полякова</v>
          </cell>
        </row>
        <row r="997">
          <cell r="A997" t="str">
            <v>6656 ГОВЯЖЬИ СН сос п/о мгс 2*2  ОСТАНКИНО</v>
          </cell>
          <cell r="E997" t="str">
            <v>кг</v>
          </cell>
          <cell r="G997">
            <v>815.18799999999999</v>
          </cell>
          <cell r="I997">
            <v>100.49299999999999</v>
          </cell>
          <cell r="J997">
            <v>714.69500000000005</v>
          </cell>
          <cell r="K997" t="str">
            <v>Заказ Патяки</v>
          </cell>
          <cell r="L997" t="str">
            <v>Заказ Полякова</v>
          </cell>
        </row>
        <row r="998">
          <cell r="A998" t="str">
            <v>БОНУС_6088 СОЧНЫЕ сос п/о мгс 1*6 ОСТАНКИНО</v>
          </cell>
          <cell r="E998" t="str">
            <v>кг</v>
          </cell>
          <cell r="H998">
            <v>100</v>
          </cell>
          <cell r="J998">
            <v>100</v>
          </cell>
          <cell r="K998" t="str">
            <v>Заказ Патяки</v>
          </cell>
          <cell r="L998" t="str">
            <v>Заказ Полякова</v>
          </cell>
        </row>
        <row r="999">
          <cell r="A999" t="str">
            <v>ООО Останкино-Краснодар (ШТ)</v>
          </cell>
          <cell r="G999">
            <v>4305.84</v>
          </cell>
          <cell r="H999">
            <v>3623.52</v>
          </cell>
          <cell r="I999">
            <v>5357.25</v>
          </cell>
          <cell r="J999">
            <v>2572.11</v>
          </cell>
          <cell r="K999" t="str">
            <v>Заказ Патяки</v>
          </cell>
          <cell r="L999" t="str">
            <v>Заказ Полякова</v>
          </cell>
        </row>
        <row r="1000">
          <cell r="A1000" t="str">
            <v>3215 ВЕТЧ.МЯСНАЯ Папа может п/о 0.4кг 8шт.    ОСТАНКИНО</v>
          </cell>
          <cell r="E1000" t="str">
            <v>шт</v>
          </cell>
          <cell r="G1000">
            <v>76.8</v>
          </cell>
          <cell r="I1000">
            <v>76.8</v>
          </cell>
          <cell r="K1000" t="str">
            <v>Заказ Патяки</v>
          </cell>
          <cell r="L1000" t="str">
            <v>Заказ Полякова</v>
          </cell>
        </row>
        <row r="1001">
          <cell r="A1001" t="str">
            <v>4890 КОПЧЕНЫЕ сос п/о мгс 0.6кг 8шт.  ОСТАНКИНО</v>
          </cell>
          <cell r="E1001" t="str">
            <v>шт</v>
          </cell>
          <cell r="G1001">
            <v>14.4</v>
          </cell>
          <cell r="I1001">
            <v>14.4</v>
          </cell>
          <cell r="K1001" t="str">
            <v>Заказ Патяки</v>
          </cell>
          <cell r="L1001" t="str">
            <v>Заказ Полякова</v>
          </cell>
        </row>
        <row r="1002">
          <cell r="A1002" t="str">
            <v>4993 САЛЯМИ ИТАЛЬЯНСКАЯ с/к в/у 1/250*8_120c ОСТАНКИНО</v>
          </cell>
          <cell r="E1002" t="str">
            <v>шт</v>
          </cell>
          <cell r="G1002">
            <v>246.75</v>
          </cell>
          <cell r="H1002">
            <v>147.75</v>
          </cell>
          <cell r="I1002">
            <v>264</v>
          </cell>
          <cell r="J1002">
            <v>130.5</v>
          </cell>
          <cell r="K1002" t="str">
            <v>Заказ Патяки</v>
          </cell>
          <cell r="L1002" t="str">
            <v>Заказ Полякова</v>
          </cell>
        </row>
        <row r="1003">
          <cell r="A1003" t="str">
            <v>5122 ТИРОЛЬСКАЯ п/к в/у 0.620кг  ОСТАНКИНО</v>
          </cell>
          <cell r="E1003" t="str">
            <v>шт</v>
          </cell>
          <cell r="G1003">
            <v>29.76</v>
          </cell>
          <cell r="I1003">
            <v>24.8</v>
          </cell>
          <cell r="J1003">
            <v>4.96</v>
          </cell>
          <cell r="K1003" t="str">
            <v>Заказ Патяки</v>
          </cell>
          <cell r="L1003" t="str">
            <v>Заказ Полякова</v>
          </cell>
        </row>
        <row r="1004">
          <cell r="A1004" t="str">
            <v>5159 Нежный пашт п/о 1/150 16шт.   ОСТАНКИНО</v>
          </cell>
          <cell r="E1004" t="str">
            <v>шт</v>
          </cell>
          <cell r="G1004">
            <v>36</v>
          </cell>
          <cell r="I1004">
            <v>36</v>
          </cell>
          <cell r="K1004" t="str">
            <v>Заказ Патяки</v>
          </cell>
          <cell r="L1004" t="str">
            <v>Заказ Полякова</v>
          </cell>
        </row>
        <row r="1005">
          <cell r="A1005" t="str">
            <v>5160 Мясной пашт п/о 0,150 ОСТАНКИНО</v>
          </cell>
          <cell r="E1005" t="str">
            <v>шт</v>
          </cell>
          <cell r="G1005">
            <v>33.15</v>
          </cell>
          <cell r="I1005">
            <v>33.15</v>
          </cell>
          <cell r="K1005" t="str">
            <v>Заказ Патяки</v>
          </cell>
          <cell r="L1005" t="str">
            <v>Заказ Полякова</v>
          </cell>
        </row>
        <row r="1006">
          <cell r="A1006" t="str">
            <v>5161 Печеночный пашт 0,150 ОСТАНКИНО</v>
          </cell>
          <cell r="E1006" t="str">
            <v>шт</v>
          </cell>
          <cell r="G1006">
            <v>40.5</v>
          </cell>
          <cell r="H1006">
            <v>0.15</v>
          </cell>
          <cell r="I1006">
            <v>40.65</v>
          </cell>
          <cell r="K1006" t="str">
            <v>Заказ Патяки</v>
          </cell>
          <cell r="L1006" t="str">
            <v>Заказ Полякова</v>
          </cell>
        </row>
        <row r="1007">
          <cell r="A1007" t="str">
            <v>5344 ГРИЛЬ-МАСТЕР сос п/о мгс 0.45кг 7шт.  ОСТАНКИНО</v>
          </cell>
          <cell r="E1007" t="str">
            <v>шт</v>
          </cell>
          <cell r="H1007">
            <v>9</v>
          </cell>
          <cell r="I1007">
            <v>9</v>
          </cell>
          <cell r="K1007" t="str">
            <v>Заказ Патяки</v>
          </cell>
          <cell r="L1007" t="str">
            <v>Заказ Полякова</v>
          </cell>
        </row>
        <row r="1008">
          <cell r="A1008" t="str">
            <v>5483 ЭКСТРА Папа может с/к в/у 1/250 8шт.   ОСТАНКИНО</v>
          </cell>
          <cell r="E1008" t="str">
            <v>шт</v>
          </cell>
          <cell r="G1008">
            <v>163.75</v>
          </cell>
          <cell r="H1008">
            <v>50.25</v>
          </cell>
          <cell r="I1008">
            <v>209.75</v>
          </cell>
          <cell r="J1008">
            <v>4.25</v>
          </cell>
          <cell r="K1008" t="str">
            <v>Заказ Патяки</v>
          </cell>
          <cell r="L1008" t="str">
            <v>Заказ Полякова</v>
          </cell>
        </row>
        <row r="1009">
          <cell r="A1009" t="str">
            <v>5532 СОЧНЫЕ сос п/о мгс 0.45кг 10шт_45с   ОСТАНКИНО</v>
          </cell>
          <cell r="E1009" t="str">
            <v>шт</v>
          </cell>
          <cell r="G1009">
            <v>313.64999999999998</v>
          </cell>
          <cell r="H1009">
            <v>321.3</v>
          </cell>
          <cell r="I1009">
            <v>401.85</v>
          </cell>
          <cell r="J1009">
            <v>233.1</v>
          </cell>
          <cell r="K1009" t="str">
            <v>Заказ Патяки</v>
          </cell>
          <cell r="L1009" t="str">
            <v>Заказ Полякова</v>
          </cell>
        </row>
        <row r="1010">
          <cell r="A1010" t="str">
            <v>5594 СЕРВЕЛАТ РОССИЙСКИЙ в/к в/у 0.840кг_45с  ОСТАНКИНО</v>
          </cell>
          <cell r="E1010" t="str">
            <v>шт</v>
          </cell>
          <cell r="G1010">
            <v>15.12</v>
          </cell>
          <cell r="I1010">
            <v>11.76</v>
          </cell>
          <cell r="J1010">
            <v>3.36</v>
          </cell>
          <cell r="K1010" t="str">
            <v>Заказ Патяки</v>
          </cell>
          <cell r="L1010" t="str">
            <v>Заказ Полякова</v>
          </cell>
        </row>
        <row r="1011">
          <cell r="A1011" t="str">
            <v>5682 САЛЯМИ МЕЛКОЗЕРНЕНАЯ с/к в/у 1/120_60с   ОСТАНКИНО</v>
          </cell>
          <cell r="E1011" t="str">
            <v>шт</v>
          </cell>
          <cell r="G1011">
            <v>59.52</v>
          </cell>
          <cell r="H1011">
            <v>24</v>
          </cell>
          <cell r="I1011">
            <v>68.040000000000006</v>
          </cell>
          <cell r="J1011">
            <v>15.48</v>
          </cell>
          <cell r="K1011" t="str">
            <v>Заказ Патяки</v>
          </cell>
          <cell r="L1011" t="str">
            <v>Заказ Полякова</v>
          </cell>
        </row>
        <row r="1012">
          <cell r="A1012" t="str">
            <v>5706 АРОМАТНАЯ Папа может с/к в/у 1/250 8шт.  ОСТАНКИНО</v>
          </cell>
          <cell r="E1012" t="str">
            <v>шт</v>
          </cell>
          <cell r="G1012">
            <v>171.75</v>
          </cell>
          <cell r="H1012">
            <v>170</v>
          </cell>
          <cell r="I1012">
            <v>218.5</v>
          </cell>
          <cell r="J1012">
            <v>123.25</v>
          </cell>
          <cell r="K1012" t="str">
            <v>Заказ Патяки</v>
          </cell>
          <cell r="L1012" t="str">
            <v>Заказ Полякова</v>
          </cell>
        </row>
        <row r="1013">
          <cell r="A1013" t="str">
            <v>5821 СЛИВОЧНЫЕ ПМ сос п/о мгс 0.450кг_45с   ОСТАНКИНО</v>
          </cell>
          <cell r="E1013" t="str">
            <v>шт</v>
          </cell>
          <cell r="H1013">
            <v>2.25</v>
          </cell>
          <cell r="I1013">
            <v>2.25</v>
          </cell>
          <cell r="K1013" t="str">
            <v>Заказ Патяки</v>
          </cell>
          <cell r="L1013" t="str">
            <v>Заказ Полякова</v>
          </cell>
        </row>
        <row r="1014">
          <cell r="A1014" t="str">
            <v>6000 МОЛОЧНЫЕ ОРИГИН. сос п/о мгс 0.6кг_45с  ОСТАНКИНО</v>
          </cell>
          <cell r="E1014" t="str">
            <v>шт</v>
          </cell>
          <cell r="H1014">
            <v>24</v>
          </cell>
          <cell r="I1014">
            <v>4.8</v>
          </cell>
          <cell r="J1014">
            <v>19.2</v>
          </cell>
          <cell r="K1014" t="str">
            <v>Заказ Патяки</v>
          </cell>
          <cell r="L1014" t="str">
            <v>Заказ Полякова</v>
          </cell>
        </row>
        <row r="1015">
          <cell r="A1015" t="str">
            <v>6042 МОЛОЧНЫЕ К ЗАВТРАКУ сос п/о в/у 0.4кг   ОСТАНКИНО</v>
          </cell>
          <cell r="E1015" t="str">
            <v>шт</v>
          </cell>
          <cell r="G1015">
            <v>250</v>
          </cell>
          <cell r="H1015">
            <v>259.2</v>
          </cell>
          <cell r="I1015">
            <v>336.4</v>
          </cell>
          <cell r="J1015">
            <v>172.8</v>
          </cell>
          <cell r="K1015" t="str">
            <v>Заказ Патяки</v>
          </cell>
          <cell r="L1015" t="str">
            <v>Заказ Полякова</v>
          </cell>
        </row>
        <row r="1016">
          <cell r="A1016" t="str">
            <v>6236 СЛИВОЧНЫЕ ПМ сос п/о мгс 0,45кг 10шт  ОСТАНКИНО</v>
          </cell>
          <cell r="E1016" t="str">
            <v>шт</v>
          </cell>
          <cell r="G1016">
            <v>7.2</v>
          </cell>
          <cell r="I1016">
            <v>7.2</v>
          </cell>
          <cell r="K1016" t="str">
            <v>Заказ Патяки</v>
          </cell>
          <cell r="L1016" t="str">
            <v>Заказ Полякова</v>
          </cell>
        </row>
        <row r="1017">
          <cell r="A1017" t="str">
            <v>6238 ГРИЛЬ-МАСТЕР сос п/о мгс 0,45кг 7шт  ОСТАНКИНО</v>
          </cell>
          <cell r="E1017" t="str">
            <v>шт</v>
          </cell>
          <cell r="G1017">
            <v>348.75</v>
          </cell>
          <cell r="H1017">
            <v>89.55</v>
          </cell>
          <cell r="I1017">
            <v>222.3</v>
          </cell>
          <cell r="J1017">
            <v>216</v>
          </cell>
          <cell r="K1017" t="str">
            <v>Заказ Патяки</v>
          </cell>
          <cell r="L1017" t="str">
            <v>Заказ Полякова</v>
          </cell>
        </row>
        <row r="1018">
          <cell r="A1018" t="str">
            <v>6281 СВИНИНА ДЕЛИКАТ. к/в мл/к в/у 0.3кг 45с  ОСТАНКИНО</v>
          </cell>
          <cell r="E1018" t="str">
            <v>шт</v>
          </cell>
          <cell r="G1018">
            <v>344.1</v>
          </cell>
          <cell r="H1018">
            <v>198</v>
          </cell>
          <cell r="I1018">
            <v>541.79999999999995</v>
          </cell>
          <cell r="J1018">
            <v>0.3</v>
          </cell>
          <cell r="K1018" t="str">
            <v>Заказ Патяки</v>
          </cell>
          <cell r="L1018" t="str">
            <v>Заказ Полякова</v>
          </cell>
        </row>
        <row r="1019">
          <cell r="A1019" t="str">
            <v>6297 ФИЛЕЙНЫЕ сос ц/о в/у 1/270 12шт_45с  ОСТАНКИНО</v>
          </cell>
          <cell r="E1019" t="str">
            <v>шт</v>
          </cell>
          <cell r="G1019">
            <v>51.84</v>
          </cell>
          <cell r="I1019">
            <v>51.84</v>
          </cell>
          <cell r="K1019" t="str">
            <v>Заказ Патяки</v>
          </cell>
          <cell r="L1019" t="str">
            <v>Заказ Полякова</v>
          </cell>
        </row>
        <row r="1020">
          <cell r="A1020" t="str">
            <v>6333 МЯСНАЯ Папа может вар п/о 0.4кг 8шт.  ОСТАНКИНО</v>
          </cell>
          <cell r="E1020" t="str">
            <v>шт</v>
          </cell>
          <cell r="G1020">
            <v>116</v>
          </cell>
          <cell r="H1020">
            <v>259.2</v>
          </cell>
          <cell r="I1020">
            <v>162.4</v>
          </cell>
          <cell r="J1020">
            <v>212.8</v>
          </cell>
          <cell r="K1020" t="str">
            <v>Заказ Патяки</v>
          </cell>
          <cell r="L1020" t="str">
            <v>Заказ Полякова</v>
          </cell>
        </row>
        <row r="1021">
          <cell r="A1021" t="str">
            <v>6353 ЭКСТРА Папа может вар п/о 0.4кг 8шт.  ОСТАНКИНО</v>
          </cell>
          <cell r="E1021" t="str">
            <v>шт</v>
          </cell>
          <cell r="G1021">
            <v>63.2</v>
          </cell>
          <cell r="H1021">
            <v>259.2</v>
          </cell>
          <cell r="I1021">
            <v>136.80000000000001</v>
          </cell>
          <cell r="J1021">
            <v>185.6</v>
          </cell>
          <cell r="K1021" t="str">
            <v>Заказ Патяки</v>
          </cell>
          <cell r="L1021" t="str">
            <v>Заказ Полякова</v>
          </cell>
        </row>
        <row r="1022">
          <cell r="A1022" t="str">
            <v>6364 СЕРВЕЛАТ ЗЕРНИСТЫЙ ПМ в/к в/у 0.35кг  ОСТАНКИНО</v>
          </cell>
          <cell r="E1022" t="str">
            <v>шт</v>
          </cell>
          <cell r="H1022">
            <v>0.35</v>
          </cell>
          <cell r="I1022">
            <v>0.35</v>
          </cell>
          <cell r="K1022" t="str">
            <v>Заказ Патяки</v>
          </cell>
          <cell r="L1022" t="str">
            <v>Заказ Полякова</v>
          </cell>
        </row>
        <row r="1023">
          <cell r="A1023" t="str">
            <v>6381 СЕРВЕЛАТ ФИНСКИЙ ПМ в/к в/у 0.35кг 8шт.  ОСТАНКИНО</v>
          </cell>
          <cell r="E1023" t="str">
            <v>шт</v>
          </cell>
          <cell r="H1023">
            <v>0.7</v>
          </cell>
          <cell r="I1023">
            <v>0.7</v>
          </cell>
          <cell r="K1023" t="str">
            <v>Заказ Патяки</v>
          </cell>
          <cell r="L1023" t="str">
            <v>Заказ Полякова</v>
          </cell>
        </row>
        <row r="1024">
          <cell r="A1024" t="str">
            <v>6392 ФИЛЕЙНАЯ Папа может вар п/о 0,4кг  ОСТАНКИНО</v>
          </cell>
          <cell r="E1024" t="str">
            <v>шт</v>
          </cell>
          <cell r="G1024">
            <v>102.8</v>
          </cell>
          <cell r="H1024">
            <v>1.2</v>
          </cell>
          <cell r="I1024">
            <v>104</v>
          </cell>
          <cell r="K1024" t="str">
            <v>Заказ Патяки</v>
          </cell>
          <cell r="L1024" t="str">
            <v>Заказ Полякова</v>
          </cell>
        </row>
        <row r="1025">
          <cell r="A1025" t="str">
            <v>6521 СЕРВЕЛАТ ФИНСКИЙ СН в/к п/о 0.6кг 6шт.  ОСТАНКИНО</v>
          </cell>
          <cell r="E1025" t="str">
            <v>шт</v>
          </cell>
          <cell r="G1025">
            <v>73.2</v>
          </cell>
          <cell r="H1025">
            <v>3</v>
          </cell>
          <cell r="I1025">
            <v>55.8</v>
          </cell>
          <cell r="J1025">
            <v>20.399999999999999</v>
          </cell>
          <cell r="K1025" t="str">
            <v>Заказ Патяки</v>
          </cell>
          <cell r="L1025" t="str">
            <v>Заказ Полякова</v>
          </cell>
        </row>
        <row r="1026">
          <cell r="A1026" t="str">
            <v>6534 СЕРВЕЛАТ ФИНСКИЙ СН в/к п/о 0.35кг 8шт  ОСТАНКИНО</v>
          </cell>
          <cell r="E1026" t="str">
            <v>шт</v>
          </cell>
          <cell r="G1026">
            <v>11.2</v>
          </cell>
          <cell r="H1026">
            <v>33.6</v>
          </cell>
          <cell r="I1026">
            <v>9.1</v>
          </cell>
          <cell r="J1026">
            <v>35.700000000000003</v>
          </cell>
          <cell r="K1026" t="str">
            <v>Заказ Патяки</v>
          </cell>
          <cell r="L1026" t="str">
            <v>Заказ Полякова</v>
          </cell>
        </row>
        <row r="1027">
          <cell r="A1027" t="str">
            <v>6535 СЕРВЕЛАТ ОРЕХОВЫЙ СН в/к п/о 0,35кг 8шт.  ОСТАНКИНО</v>
          </cell>
          <cell r="E1027" t="str">
            <v>шт</v>
          </cell>
          <cell r="G1027">
            <v>19.600000000000001</v>
          </cell>
          <cell r="H1027">
            <v>19.600000000000001</v>
          </cell>
          <cell r="I1027">
            <v>37.799999999999997</v>
          </cell>
          <cell r="J1027">
            <v>1.4</v>
          </cell>
          <cell r="K1027" t="str">
            <v>Заказ Патяки</v>
          </cell>
          <cell r="L1027" t="str">
            <v>Заказ Полякова</v>
          </cell>
        </row>
        <row r="1028">
          <cell r="A1028" t="str">
            <v>6536 СЕРВЕЛАТ ОРЕХОВЫЙ СН в/к п/о 0,6кг 6шт  ОСТАНКИНО</v>
          </cell>
          <cell r="E1028" t="str">
            <v>шт</v>
          </cell>
          <cell r="G1028">
            <v>15</v>
          </cell>
          <cell r="H1028">
            <v>69</v>
          </cell>
          <cell r="I1028">
            <v>22.8</v>
          </cell>
          <cell r="J1028">
            <v>61.2</v>
          </cell>
          <cell r="K1028" t="str">
            <v>Заказ Патяки</v>
          </cell>
          <cell r="L1028" t="str">
            <v>Заказ Полякова</v>
          </cell>
        </row>
        <row r="1029">
          <cell r="A1029" t="str">
            <v>6562 СЕРВЕЛАТ КАРЕЛЬСКИЙ СН в/к в/у 0,28кг  ОСТАНКИНО</v>
          </cell>
          <cell r="E1029" t="str">
            <v>шт</v>
          </cell>
          <cell r="G1029">
            <v>57.12</v>
          </cell>
          <cell r="H1029">
            <v>22.4</v>
          </cell>
          <cell r="I1029">
            <v>48.72</v>
          </cell>
          <cell r="J1029">
            <v>30.8</v>
          </cell>
          <cell r="K1029" t="str">
            <v>Заказ Патяки</v>
          </cell>
          <cell r="L1029" t="str">
            <v>Заказ Полякова</v>
          </cell>
        </row>
        <row r="1030">
          <cell r="A1030" t="str">
            <v>6582 СВИНИНА ДЕЛИКАТ. к/в с/н в/у 1/350_45с  ОСТАНКИНО</v>
          </cell>
          <cell r="E1030" t="str">
            <v>шт</v>
          </cell>
          <cell r="G1030">
            <v>21</v>
          </cell>
          <cell r="I1030">
            <v>4.2</v>
          </cell>
          <cell r="J1030">
            <v>16.8</v>
          </cell>
          <cell r="K1030" t="str">
            <v>Заказ Патяки</v>
          </cell>
          <cell r="L1030" t="str">
            <v>Заказ Полякова</v>
          </cell>
        </row>
        <row r="1031">
          <cell r="A1031" t="str">
            <v>6589 МОЛОЧНЫЕ ГОСТ СН сос п/о мгс 0.41кг 10шт  ОСТАНКИНО</v>
          </cell>
          <cell r="E1031" t="str">
            <v>шт</v>
          </cell>
          <cell r="G1031">
            <v>24.6</v>
          </cell>
          <cell r="H1031">
            <v>41</v>
          </cell>
          <cell r="I1031">
            <v>50.43</v>
          </cell>
          <cell r="J1031">
            <v>15.17</v>
          </cell>
          <cell r="K1031" t="str">
            <v>Заказ Патяки</v>
          </cell>
          <cell r="L1031" t="str">
            <v>Заказ Полякова</v>
          </cell>
        </row>
        <row r="1032">
          <cell r="A1032" t="str">
            <v>6590 СЛИВОЧНЫЕ СН сос п/о мгс 0.41кг 10шт.  ОСТАНКИНО</v>
          </cell>
          <cell r="E1032" t="str">
            <v>шт</v>
          </cell>
          <cell r="G1032">
            <v>32.799999999999997</v>
          </cell>
          <cell r="H1032">
            <v>82</v>
          </cell>
          <cell r="I1032">
            <v>61.5</v>
          </cell>
          <cell r="J1032">
            <v>53.3</v>
          </cell>
          <cell r="K1032" t="str">
            <v>Заказ Патяки</v>
          </cell>
          <cell r="L1032" t="str">
            <v>Заказ Полякова</v>
          </cell>
        </row>
        <row r="1033">
          <cell r="A1033" t="str">
            <v>6636 БАЛЫКОВАЯ СН в/к п/о 0,35кг 8шт  ОСТАНКИНО</v>
          </cell>
          <cell r="E1033" t="str">
            <v>шт</v>
          </cell>
          <cell r="G1033">
            <v>87.15</v>
          </cell>
          <cell r="I1033">
            <v>27.65</v>
          </cell>
          <cell r="J1033">
            <v>59.5</v>
          </cell>
          <cell r="K1033" t="str">
            <v>Заказ Патяки</v>
          </cell>
          <cell r="L1033" t="str">
            <v>Заказ Полякова</v>
          </cell>
        </row>
        <row r="1034">
          <cell r="A1034" t="str">
            <v>6658 АРОМАТНАЯ С ЧЕСНОЧКОМ СН в/к мтс 0.330кг  ОСТАНКИНО</v>
          </cell>
          <cell r="E1034" t="str">
            <v>шт</v>
          </cell>
          <cell r="G1034">
            <v>2.97</v>
          </cell>
          <cell r="H1034">
            <v>65.34</v>
          </cell>
          <cell r="I1034">
            <v>17.82</v>
          </cell>
          <cell r="J1034">
            <v>50.49</v>
          </cell>
          <cell r="K1034" t="str">
            <v>Заказ Патяки</v>
          </cell>
          <cell r="L1034" t="str">
            <v>Заказ Полякова</v>
          </cell>
        </row>
        <row r="1035">
          <cell r="A1035" t="str">
            <v>6666 БОЯNСКАЯ Папа может п/к в/у 0,28кг 8шт  ОСТАНКИНО</v>
          </cell>
          <cell r="E1035" t="str">
            <v>шт</v>
          </cell>
          <cell r="G1035">
            <v>291.48</v>
          </cell>
          <cell r="H1035">
            <v>67.2</v>
          </cell>
          <cell r="I1035">
            <v>358.68</v>
          </cell>
          <cell r="K1035" t="str">
            <v>Заказ Патяки</v>
          </cell>
          <cell r="L1035" t="str">
            <v>Заказ Полякова</v>
          </cell>
        </row>
        <row r="1036">
          <cell r="A1036" t="str">
            <v>6669 ВЕНСКАЯ САЛЯМИ п/к в/у 0,28кг 8шт  ОСТАНКИНО</v>
          </cell>
          <cell r="E1036" t="str">
            <v>шт</v>
          </cell>
          <cell r="G1036">
            <v>194.88</v>
          </cell>
          <cell r="H1036">
            <v>128.24</v>
          </cell>
          <cell r="I1036">
            <v>322.56</v>
          </cell>
          <cell r="J1036">
            <v>0.56000000000000005</v>
          </cell>
          <cell r="K1036" t="str">
            <v>Заказ Патяки</v>
          </cell>
          <cell r="L1036" t="str">
            <v>Заказ Полякова</v>
          </cell>
        </row>
        <row r="1037">
          <cell r="A1037" t="str">
            <v>6683 СЕРВЕЛАТ ЗЕРНИСТЫЙ ПМ в/к в/у 0,35кг  ОСТАНКИНО</v>
          </cell>
          <cell r="E1037" t="str">
            <v>шт</v>
          </cell>
          <cell r="G1037">
            <v>268.10000000000002</v>
          </cell>
          <cell r="H1037">
            <v>39.200000000000003</v>
          </cell>
          <cell r="I1037">
            <v>296.10000000000002</v>
          </cell>
          <cell r="J1037">
            <v>11.2</v>
          </cell>
          <cell r="K1037" t="str">
            <v>Заказ Патяки</v>
          </cell>
          <cell r="L1037" t="str">
            <v>Заказ Полякова</v>
          </cell>
        </row>
        <row r="1038">
          <cell r="A1038" t="str">
            <v>6684 СЕРВЕЛАТ КАРЕЛЬСКИЙ ПМ в/к в/у 0,28кг  ОСТАНКИНО</v>
          </cell>
          <cell r="E1038" t="str">
            <v>шт</v>
          </cell>
          <cell r="G1038">
            <v>82.88</v>
          </cell>
          <cell r="H1038">
            <v>320.32</v>
          </cell>
          <cell r="I1038">
            <v>228.76</v>
          </cell>
          <cell r="J1038">
            <v>174.44</v>
          </cell>
          <cell r="K1038" t="str">
            <v>Заказ Патяки</v>
          </cell>
          <cell r="L1038" t="str">
            <v>Заказ Полякова</v>
          </cell>
        </row>
        <row r="1039">
          <cell r="A1039" t="str">
            <v>6689 СЕРВЕЛАТ ОХОТНИЧИЙ ПМ в/к в/у 0,35кг 8шт  ОСТАНКИНО</v>
          </cell>
          <cell r="E1039" t="str">
            <v>шт</v>
          </cell>
          <cell r="G1039">
            <v>129.85</v>
          </cell>
          <cell r="H1039">
            <v>450.8</v>
          </cell>
          <cell r="I1039">
            <v>200.2</v>
          </cell>
          <cell r="J1039">
            <v>380.45</v>
          </cell>
          <cell r="K1039" t="str">
            <v>Заказ Патяки</v>
          </cell>
          <cell r="L1039" t="str">
            <v>Заказ Полякова</v>
          </cell>
        </row>
        <row r="1040">
          <cell r="A1040" t="str">
            <v>6692 СЕРВЕЛАТ ПРИМА в/к в/у 0.28кг 8шт.  ОСТАНКИНО</v>
          </cell>
          <cell r="E1040" t="str">
            <v>шт</v>
          </cell>
          <cell r="G1040">
            <v>138.32</v>
          </cell>
          <cell r="H1040">
            <v>174.72</v>
          </cell>
          <cell r="I1040">
            <v>248.92</v>
          </cell>
          <cell r="J1040">
            <v>64.12</v>
          </cell>
          <cell r="K1040" t="str">
            <v>Заказ Патяки</v>
          </cell>
          <cell r="L1040" t="str">
            <v>Заказ Полякова</v>
          </cell>
        </row>
        <row r="1041">
          <cell r="A1041" t="str">
            <v>6697 СЕРВЕЛАТ ФИНСКИЙ ПМ в/к в/у 0,35кг 8шт  ОСТАНКИНО</v>
          </cell>
          <cell r="E1041" t="str">
            <v>шт</v>
          </cell>
          <cell r="G1041">
            <v>370.65</v>
          </cell>
          <cell r="H1041">
            <v>246.4</v>
          </cell>
          <cell r="I1041">
            <v>369.95</v>
          </cell>
          <cell r="J1041">
            <v>247.1</v>
          </cell>
          <cell r="K1041" t="str">
            <v>Заказ Патяки</v>
          </cell>
          <cell r="L1041" t="str">
            <v>Заказ Полякова</v>
          </cell>
        </row>
        <row r="1042">
          <cell r="A1042" t="str">
            <v>БОНУС_6087 СОЧНЫЕ ПМ сос п/о мгс 0,41кг 10шт.  ОСТАНКИНО</v>
          </cell>
          <cell r="E1042" t="str">
            <v>шт</v>
          </cell>
          <cell r="H1042">
            <v>41</v>
          </cell>
          <cell r="I1042">
            <v>13.12</v>
          </cell>
          <cell r="J1042">
            <v>27.88</v>
          </cell>
          <cell r="K1042" t="str">
            <v>Заказ Патяки</v>
          </cell>
          <cell r="L1042" t="str">
            <v>Заказ Полякова</v>
          </cell>
        </row>
        <row r="1043">
          <cell r="A1043" t="str">
            <v>ВЫВЕДЕНА!!!6348 ФИЛЕЙНАЯ Папа может вар п/о 0,4кг 8шт.  ОСТАНКИНО</v>
          </cell>
          <cell r="E1043" t="str">
            <v>шт</v>
          </cell>
          <cell r="H1043">
            <v>0.8</v>
          </cell>
          <cell r="I1043">
            <v>0.8</v>
          </cell>
          <cell r="K1043" t="str">
            <v>Заказ Патяки</v>
          </cell>
          <cell r="L1043" t="str">
            <v>Заказ Полякова</v>
          </cell>
        </row>
        <row r="1044">
          <cell r="A1044" t="str">
            <v>ВЫВЕДЕНА!!!6400 ВЕНСКАЯ САЛЯМИ п/к в/у 0.28кг 8шт.  ОСТАНКИНО</v>
          </cell>
          <cell r="E1044" t="str">
            <v>шт</v>
          </cell>
          <cell r="H1044">
            <v>2.8</v>
          </cell>
          <cell r="I1044">
            <v>2.8</v>
          </cell>
          <cell r="K1044" t="str">
            <v>Заказ Патяки</v>
          </cell>
          <cell r="L1044" t="str">
            <v>Заказ Полякова</v>
          </cell>
        </row>
        <row r="1045">
          <cell r="A1045" t="str">
            <v>Останкино Заморозка</v>
          </cell>
          <cell r="G1045">
            <v>1093.68</v>
          </cell>
          <cell r="I1045">
            <v>643.32000000000005</v>
          </cell>
          <cell r="J1045">
            <v>450.36</v>
          </cell>
          <cell r="K1045" t="str">
            <v>Заказ Патяки</v>
          </cell>
          <cell r="L1045" t="str">
            <v>Заказ Полякова</v>
          </cell>
        </row>
        <row r="1046">
          <cell r="A1046" t="str">
            <v>Масло "Папа может" 72,5% 180 гр. Фольга   УВА  ОСТАНКИНО</v>
          </cell>
          <cell r="E1046" t="str">
            <v>шт</v>
          </cell>
          <cell r="G1046">
            <v>1093.68</v>
          </cell>
          <cell r="I1046">
            <v>643.32000000000005</v>
          </cell>
          <cell r="J1046">
            <v>450.36</v>
          </cell>
          <cell r="K1046" t="str">
            <v>Заказ Патяки</v>
          </cell>
          <cell r="L1046" t="str">
            <v>Заказ Полякова</v>
          </cell>
        </row>
        <row r="1047">
          <cell r="A1047" t="str">
            <v>Останкино КОРОВИНО (ВЕС)</v>
          </cell>
          <cell r="G1047">
            <v>1048.5999999999999</v>
          </cell>
          <cell r="H1047">
            <v>497.08699999999999</v>
          </cell>
          <cell r="I1047">
            <v>1340.2850000000001</v>
          </cell>
          <cell r="J1047">
            <v>205.40199999999999</v>
          </cell>
          <cell r="K1047" t="str">
            <v>Заказ Патяки</v>
          </cell>
          <cell r="L1047" t="str">
            <v>Заказ Полякова</v>
          </cell>
        </row>
        <row r="1048">
          <cell r="A1048" t="str">
            <v>3248 ДОКТОРСКАЯ ТРАДИЦ. вар п/о ОСТАНКИНО</v>
          </cell>
          <cell r="E1048" t="str">
            <v>кг</v>
          </cell>
          <cell r="G1048">
            <v>40.72</v>
          </cell>
          <cell r="H1048">
            <v>0.11600000000000001</v>
          </cell>
          <cell r="I1048">
            <v>40.835999999999999</v>
          </cell>
          <cell r="K1048" t="str">
            <v>Заказ Патяки</v>
          </cell>
          <cell r="L1048" t="str">
            <v>Заказ Полякова</v>
          </cell>
        </row>
        <row r="1049">
          <cell r="A1049" t="str">
            <v>4614 ВЕТЧ.ЛЮБИТЕЛЬСКАЯ п/о _ ОСТАНКИНО</v>
          </cell>
          <cell r="E1049" t="str">
            <v>кг</v>
          </cell>
          <cell r="G1049">
            <v>758</v>
          </cell>
          <cell r="H1049">
            <v>145.00399999999999</v>
          </cell>
          <cell r="I1049">
            <v>862.80499999999995</v>
          </cell>
          <cell r="J1049">
            <v>40.198999999999998</v>
          </cell>
          <cell r="K1049" t="str">
            <v>Заказ Патяки</v>
          </cell>
          <cell r="L1049" t="str">
            <v>Заказ Полякова</v>
          </cell>
        </row>
        <row r="1050">
          <cell r="A1050" t="str">
            <v>5336 ОСОБАЯ вар п/о  ОСТАНКИНО</v>
          </cell>
          <cell r="E1050" t="str">
            <v>кг</v>
          </cell>
          <cell r="G1050">
            <v>81.070999999999998</v>
          </cell>
          <cell r="H1050">
            <v>9.0999999999999998E-2</v>
          </cell>
          <cell r="I1050">
            <v>81.162000000000006</v>
          </cell>
          <cell r="K1050" t="str">
            <v>Заказ Патяки</v>
          </cell>
          <cell r="L1050" t="str">
            <v>Заказ Полякова</v>
          </cell>
        </row>
        <row r="1051">
          <cell r="A1051" t="str">
            <v>5997 ОСОБАЯ Коровино вар п/о  ОСТАНКИНО</v>
          </cell>
          <cell r="E1051" t="str">
            <v>кг</v>
          </cell>
          <cell r="G1051">
            <v>92.137</v>
          </cell>
          <cell r="H1051">
            <v>4.0640000000000001</v>
          </cell>
          <cell r="I1051">
            <v>96.200999999999993</v>
          </cell>
          <cell r="K1051" t="str">
            <v>Заказ Патяки</v>
          </cell>
          <cell r="L1051" t="str">
            <v>Заказ Полякова</v>
          </cell>
        </row>
        <row r="1052">
          <cell r="A1052" t="str">
            <v>6026 ВЕТЧ.ОСОБАЯ Коровино п/о   ОСТАНКИНО</v>
          </cell>
          <cell r="E1052" t="str">
            <v>кг</v>
          </cell>
          <cell r="G1052">
            <v>44.338999999999999</v>
          </cell>
          <cell r="I1052">
            <v>40.338999999999999</v>
          </cell>
          <cell r="J1052">
            <v>4</v>
          </cell>
          <cell r="K1052" t="str">
            <v>Заказ Патяки</v>
          </cell>
          <cell r="L1052" t="str">
            <v>Заказ Полякова</v>
          </cell>
        </row>
        <row r="1053">
          <cell r="A1053" t="str">
            <v>6463 МОЛОЧНЫЕ Коровино сос п/о мгс 1*6  ОСТАНКИНО</v>
          </cell>
          <cell r="E1053" t="str">
            <v>кг</v>
          </cell>
          <cell r="G1053">
            <v>32.332999999999998</v>
          </cell>
          <cell r="H1053">
            <v>67.613</v>
          </cell>
          <cell r="I1053">
            <v>54.447000000000003</v>
          </cell>
          <cell r="J1053">
            <v>45.499000000000002</v>
          </cell>
          <cell r="K1053" t="str">
            <v>Заказ Патяки</v>
          </cell>
          <cell r="L1053" t="str">
            <v>Заказ Полякова</v>
          </cell>
        </row>
        <row r="1054">
          <cell r="A1054" t="str">
            <v>6467 БАЛЫКОВАЯ Коровино п/к в/у  ОСТАНКИНО</v>
          </cell>
          <cell r="E1054" t="str">
            <v>кг</v>
          </cell>
          <cell r="H1054">
            <v>217.12899999999999</v>
          </cell>
          <cell r="I1054">
            <v>160.541</v>
          </cell>
          <cell r="J1054">
            <v>56.588000000000001</v>
          </cell>
          <cell r="K1054" t="str">
            <v>Заказ Патяки</v>
          </cell>
          <cell r="L1054" t="str">
            <v>Заказ Полякова</v>
          </cell>
        </row>
        <row r="1055">
          <cell r="A1055" t="str">
            <v>6480 ВЕТЧ.С ИНДЕЙКОЙ Коровино п/о  ОСТАНКИНО</v>
          </cell>
          <cell r="E1055" t="str">
            <v>кг</v>
          </cell>
          <cell r="H1055">
            <v>63.07</v>
          </cell>
          <cell r="I1055">
            <v>3.9540000000000002</v>
          </cell>
          <cell r="J1055">
            <v>59.116</v>
          </cell>
          <cell r="K1055" t="str">
            <v>Заказ Патяки</v>
          </cell>
          <cell r="L1055" t="str">
            <v>Заказ Полякова</v>
          </cell>
        </row>
        <row r="1056">
          <cell r="A1056" t="str">
            <v>Останкино КОРОВИНО (ШТ)</v>
          </cell>
          <cell r="G1056">
            <v>236.7</v>
          </cell>
          <cell r="H1056">
            <v>40</v>
          </cell>
          <cell r="I1056">
            <v>233.9</v>
          </cell>
          <cell r="J1056">
            <v>42.8</v>
          </cell>
          <cell r="K1056" t="str">
            <v>Заказ Патяки</v>
          </cell>
          <cell r="L1056" t="str">
            <v>Заказ Полякова</v>
          </cell>
        </row>
        <row r="1057">
          <cell r="A1057" t="str">
            <v>4611 ВЕТЧ.ЛЮБИТЕЛЬСКАЯ п/о 0.4кг ОСТАНКИНО</v>
          </cell>
          <cell r="E1057" t="str">
            <v>шт</v>
          </cell>
          <cell r="G1057">
            <v>40</v>
          </cell>
          <cell r="H1057">
            <v>40</v>
          </cell>
          <cell r="I1057">
            <v>70.8</v>
          </cell>
          <cell r="J1057">
            <v>9.1999999999999993</v>
          </cell>
          <cell r="K1057" t="str">
            <v>Заказ Патяки</v>
          </cell>
          <cell r="L1057" t="str">
            <v>Заказ Полякова</v>
          </cell>
        </row>
        <row r="1058">
          <cell r="A1058" t="str">
            <v>6264 ВЕТЧ.С ИНДЕЙКОЙ Коровино п/о 0,7кг 9шт  ОСТАНКИНО</v>
          </cell>
          <cell r="E1058" t="str">
            <v>шт</v>
          </cell>
          <cell r="G1058">
            <v>70.7</v>
          </cell>
          <cell r="I1058">
            <v>37.1</v>
          </cell>
          <cell r="J1058">
            <v>33.6</v>
          </cell>
          <cell r="K1058" t="str">
            <v>Заказ Патяки</v>
          </cell>
          <cell r="L1058" t="str">
            <v>Заказ Полякова</v>
          </cell>
        </row>
        <row r="1059">
          <cell r="A1059" t="str">
            <v>6415 БАЛЫКОВАЯ Коровино п/к в/у 0.84кг 6шт.  ОСТАНКИНО</v>
          </cell>
          <cell r="E1059" t="str">
            <v>шт</v>
          </cell>
          <cell r="G1059">
            <v>126</v>
          </cell>
          <cell r="I1059">
            <v>126</v>
          </cell>
          <cell r="K1059" t="str">
            <v>Заказ Патяки</v>
          </cell>
          <cell r="L1059" t="str">
            <v>Заказ Полякова</v>
          </cell>
        </row>
        <row r="1060">
          <cell r="A1060" t="str">
            <v>Останкино СЫР</v>
          </cell>
          <cell r="G1060">
            <v>7852.0730000000003</v>
          </cell>
          <cell r="H1060">
            <v>18.693000000000001</v>
          </cell>
          <cell r="I1060">
            <v>4531.2219999999998</v>
          </cell>
          <cell r="J1060">
            <v>3339.5439999999999</v>
          </cell>
          <cell r="K1060" t="str">
            <v>Заказ Патяки</v>
          </cell>
          <cell r="L1060" t="str">
            <v>Заказ Полякова</v>
          </cell>
        </row>
        <row r="1061">
          <cell r="A1061" t="str">
            <v>Сыр Боккончини копченый 40% 100 гр.  ОСТАНКИНО</v>
          </cell>
          <cell r="E1061" t="str">
            <v>шт</v>
          </cell>
          <cell r="G1061">
            <v>139.19999999999999</v>
          </cell>
          <cell r="I1061">
            <v>59.8</v>
          </cell>
          <cell r="J1061">
            <v>79.400000000000006</v>
          </cell>
          <cell r="K1061" t="str">
            <v>Заказ Патяки</v>
          </cell>
          <cell r="L1061" t="str">
            <v>Заказ Полякова</v>
          </cell>
        </row>
        <row r="1062">
          <cell r="A1062" t="str">
            <v>Сыр Папа Может Гауда  45% 200гр     Останкино</v>
          </cell>
          <cell r="E1062" t="str">
            <v>шт</v>
          </cell>
          <cell r="G1062">
            <v>300</v>
          </cell>
          <cell r="I1062">
            <v>191.4</v>
          </cell>
          <cell r="J1062">
            <v>108.6</v>
          </cell>
          <cell r="K1062" t="str">
            <v>Заказ Патяки</v>
          </cell>
          <cell r="L1062" t="str">
            <v>Заказ Полякова</v>
          </cell>
        </row>
        <row r="1063">
          <cell r="A1063" t="str">
            <v>Сыр Папа Может Гауда  45% вес     Останкино</v>
          </cell>
          <cell r="E1063" t="str">
            <v>кг</v>
          </cell>
          <cell r="G1063">
            <v>621.61599999999999</v>
          </cell>
          <cell r="H1063">
            <v>4.3999999999999997E-2</v>
          </cell>
          <cell r="I1063">
            <v>505.399</v>
          </cell>
          <cell r="J1063">
            <v>116.261</v>
          </cell>
          <cell r="K1063" t="str">
            <v>Заказ Патяки</v>
          </cell>
          <cell r="L1063" t="str">
            <v>Заказ Полякова</v>
          </cell>
        </row>
        <row r="1064">
          <cell r="A1064" t="str">
            <v>Сыр Папа Может Голландский  45% 200гр     Останкино</v>
          </cell>
          <cell r="E1064" t="str">
            <v>шт</v>
          </cell>
          <cell r="G1064">
            <v>300</v>
          </cell>
          <cell r="I1064">
            <v>170.6</v>
          </cell>
          <cell r="J1064">
            <v>129.4</v>
          </cell>
          <cell r="K1064" t="str">
            <v>Заказ Патяки</v>
          </cell>
          <cell r="L1064" t="str">
            <v>Заказ Полякова</v>
          </cell>
        </row>
        <row r="1065">
          <cell r="A1065" t="str">
            <v>Сыр Папа Может Голландский  45% вес      Останкино</v>
          </cell>
          <cell r="E1065" t="str">
            <v>кг</v>
          </cell>
          <cell r="G1065">
            <v>196.601</v>
          </cell>
          <cell r="I1065">
            <v>196.601</v>
          </cell>
          <cell r="K1065" t="str">
            <v>Заказ Патяки</v>
          </cell>
          <cell r="L1065" t="str">
            <v>Заказ Полякова</v>
          </cell>
        </row>
        <row r="1066">
          <cell r="A1066" t="str">
            <v>Сыр Папа Может Классический 45% 200г   Останкино</v>
          </cell>
          <cell r="E1066" t="str">
            <v>шт</v>
          </cell>
          <cell r="H1066">
            <v>0.4</v>
          </cell>
          <cell r="I1066">
            <v>0.4</v>
          </cell>
          <cell r="K1066" t="str">
            <v>Заказ Патяки</v>
          </cell>
          <cell r="L1066" t="str">
            <v>Заказ Полякова</v>
          </cell>
        </row>
        <row r="1067">
          <cell r="A1067" t="str">
            <v>Сыр Папа Может Министерский 45% 200г  Останкино</v>
          </cell>
          <cell r="E1067" t="str">
            <v>шт</v>
          </cell>
          <cell r="G1067">
            <v>158.4</v>
          </cell>
          <cell r="I1067">
            <v>71.8</v>
          </cell>
          <cell r="J1067">
            <v>86.6</v>
          </cell>
          <cell r="K1067" t="str">
            <v>Заказ Патяки</v>
          </cell>
          <cell r="L1067" t="str">
            <v>Заказ Полякова</v>
          </cell>
        </row>
        <row r="1068">
          <cell r="A1068" t="str">
            <v>Сыр Папа Может Папин Завтрак 50% 200г  Останкино</v>
          </cell>
          <cell r="E1068" t="str">
            <v>шт</v>
          </cell>
          <cell r="G1068">
            <v>158.4</v>
          </cell>
          <cell r="I1068">
            <v>82.8</v>
          </cell>
          <cell r="J1068">
            <v>75.599999999999994</v>
          </cell>
          <cell r="K1068" t="str">
            <v>Заказ Патяки</v>
          </cell>
          <cell r="L1068" t="str">
            <v>Заказ Полякова</v>
          </cell>
        </row>
        <row r="1069">
          <cell r="A1069" t="str">
            <v>Сыр Папа Может Российский  50% 200гр    Останкино</v>
          </cell>
          <cell r="E1069" t="str">
            <v>шт</v>
          </cell>
          <cell r="G1069">
            <v>420</v>
          </cell>
          <cell r="I1069">
            <v>213.2</v>
          </cell>
          <cell r="J1069">
            <v>206.8</v>
          </cell>
          <cell r="K1069" t="str">
            <v>Заказ Патяки</v>
          </cell>
          <cell r="L1069" t="str">
            <v>Заказ Полякова</v>
          </cell>
        </row>
        <row r="1070">
          <cell r="A1070" t="str">
            <v>Сыр Папа Может Российский  50% вес    Останкино</v>
          </cell>
          <cell r="E1070" t="str">
            <v>кг</v>
          </cell>
          <cell r="G1070">
            <v>2120.2249999999999</v>
          </cell>
          <cell r="H1070">
            <v>17.654</v>
          </cell>
          <cell r="I1070">
            <v>915.82500000000005</v>
          </cell>
          <cell r="J1070">
            <v>1222.0540000000001</v>
          </cell>
          <cell r="K1070" t="str">
            <v>Заказ Патяки</v>
          </cell>
          <cell r="L1070" t="str">
            <v>Заказ Полякова</v>
          </cell>
        </row>
        <row r="1071">
          <cell r="A1071" t="str">
            <v>Сыр Папа Может Тильзитер   45% 200гр     Останкино</v>
          </cell>
          <cell r="E1071" t="str">
            <v>шт</v>
          </cell>
          <cell r="G1071">
            <v>240</v>
          </cell>
          <cell r="I1071">
            <v>153.6</v>
          </cell>
          <cell r="J1071">
            <v>86.4</v>
          </cell>
          <cell r="K1071" t="str">
            <v>Заказ Патяки</v>
          </cell>
          <cell r="L1071" t="str">
            <v>Заказ Полякова</v>
          </cell>
        </row>
        <row r="1072">
          <cell r="A1072" t="str">
            <v>Сыр Папа Может Тильзитер   45% вес      Останкино</v>
          </cell>
          <cell r="E1072" t="str">
            <v>кг</v>
          </cell>
          <cell r="G1072">
            <v>121.605</v>
          </cell>
          <cell r="I1072">
            <v>121.605</v>
          </cell>
          <cell r="K1072" t="str">
            <v>Заказ Патяки</v>
          </cell>
          <cell r="L1072" t="str">
            <v>Заказ Полякова</v>
          </cell>
        </row>
        <row r="1073">
          <cell r="A1073" t="str">
            <v>Сыр Папа Может Эдам 45% вес (=3,5кг)  Останкино</v>
          </cell>
          <cell r="E1073" t="str">
            <v>кг</v>
          </cell>
          <cell r="G1073">
            <v>233.797</v>
          </cell>
          <cell r="I1073">
            <v>162.68700000000001</v>
          </cell>
          <cell r="J1073">
            <v>71.11</v>
          </cell>
          <cell r="K1073" t="str">
            <v>Заказ Патяки</v>
          </cell>
          <cell r="L1073" t="str">
            <v>Заказ Полякова</v>
          </cell>
        </row>
        <row r="1074">
          <cell r="A1074" t="str">
            <v>Сыр Плавленый Сливочный Папа Может 55% 190гр  Останкино</v>
          </cell>
          <cell r="E1074" t="str">
            <v>шт</v>
          </cell>
          <cell r="G1074">
            <v>617.30999999999995</v>
          </cell>
          <cell r="H1074">
            <v>0.19</v>
          </cell>
          <cell r="I1074">
            <v>137.18</v>
          </cell>
          <cell r="J1074">
            <v>480.32</v>
          </cell>
          <cell r="K1074" t="str">
            <v>Заказ Патяки</v>
          </cell>
          <cell r="L1074" t="str">
            <v>Заказ Полякова</v>
          </cell>
        </row>
        <row r="1075">
          <cell r="A1075" t="str">
            <v>Сыр рассольный жирный Чечил 45% 100 гр  ОСТАНКИНО</v>
          </cell>
          <cell r="E1075" t="str">
            <v>шт</v>
          </cell>
          <cell r="G1075">
            <v>150</v>
          </cell>
          <cell r="I1075">
            <v>56.1</v>
          </cell>
          <cell r="J1075">
            <v>93.9</v>
          </cell>
          <cell r="K1075" t="str">
            <v>Заказ Патяки</v>
          </cell>
          <cell r="L1075" t="str">
            <v>Заказ Полякова</v>
          </cell>
        </row>
        <row r="1076">
          <cell r="A1076" t="str">
            <v>Сыр Скаморца свежий 100 гр.  ОСТАНКИНО</v>
          </cell>
          <cell r="E1076" t="str">
            <v>шт</v>
          </cell>
          <cell r="G1076">
            <v>160</v>
          </cell>
          <cell r="I1076">
            <v>61.1</v>
          </cell>
          <cell r="J1076">
            <v>98.9</v>
          </cell>
          <cell r="K1076" t="str">
            <v>Заказ Патяки</v>
          </cell>
          <cell r="L1076" t="str">
            <v>Заказ Полякова</v>
          </cell>
        </row>
        <row r="1077">
          <cell r="A1077" t="str">
            <v>Сыч/Прод Коровино Российский 50% 200г НОВАЯ СЗМЖ  ОСТАНКИНО</v>
          </cell>
          <cell r="E1077" t="str">
            <v>шт</v>
          </cell>
          <cell r="G1077">
            <v>256</v>
          </cell>
          <cell r="I1077">
            <v>189</v>
          </cell>
          <cell r="J1077">
            <v>67</v>
          </cell>
          <cell r="K1077" t="str">
            <v>Заказ Патяки</v>
          </cell>
          <cell r="L1077" t="str">
            <v>Заказ Полякова</v>
          </cell>
        </row>
        <row r="1078">
          <cell r="A1078" t="str">
            <v>Сыч/Прод Коровино Российский Оригин 50% ВЕС НОВАЯ (5 кг)  ОСТАНКИНО</v>
          </cell>
          <cell r="E1078" t="str">
            <v>кг</v>
          </cell>
          <cell r="G1078">
            <v>992.45</v>
          </cell>
          <cell r="H1078">
            <v>0.40500000000000003</v>
          </cell>
          <cell r="I1078">
            <v>739.64800000000002</v>
          </cell>
          <cell r="J1078">
            <v>253.20699999999999</v>
          </cell>
          <cell r="K1078" t="str">
            <v>Заказ Патяки</v>
          </cell>
          <cell r="L1078" t="str">
            <v>Заказ Полякова</v>
          </cell>
        </row>
        <row r="1079">
          <cell r="A1079" t="str">
            <v>Сыч/Прод Коровино Тильзитер 50% 200г НОВАЯ СЗМЖ  ОСТАНКИНО</v>
          </cell>
          <cell r="E1079" t="str">
            <v>шт</v>
          </cell>
          <cell r="G1079">
            <v>326.8</v>
          </cell>
          <cell r="I1079">
            <v>166.8</v>
          </cell>
          <cell r="J1079">
            <v>160</v>
          </cell>
          <cell r="K1079" t="str">
            <v>Заказ Патяки</v>
          </cell>
          <cell r="L1079" t="str">
            <v>Заказ Полякова</v>
          </cell>
        </row>
        <row r="1080">
          <cell r="A1080" t="str">
            <v>Сыч/Прод Коровино Тильзитер Оригин 50% ВЕС (5 кг брус) СЗМЖ  ОСТАНКИНО</v>
          </cell>
          <cell r="E1080" t="str">
            <v>кг</v>
          </cell>
          <cell r="G1080">
            <v>339.66899999999998</v>
          </cell>
          <cell r="I1080">
            <v>335.67700000000002</v>
          </cell>
          <cell r="J1080">
            <v>3.992</v>
          </cell>
          <cell r="K1080" t="str">
            <v>Заказ Патяки</v>
          </cell>
          <cell r="L1080" t="str">
            <v>Заказ Полякова</v>
          </cell>
        </row>
        <row r="1081">
          <cell r="A1081" t="str">
            <v>ПОКОМ Логистический Партнер</v>
          </cell>
          <cell r="G1081">
            <v>45733.927000000003</v>
          </cell>
          <cell r="H1081">
            <v>91147.008000000002</v>
          </cell>
          <cell r="I1081">
            <v>90088.835000000006</v>
          </cell>
          <cell r="J1081">
            <v>46792.1</v>
          </cell>
        </row>
        <row r="1082">
          <cell r="A1082" t="str">
            <v>Вязанка Логистический Партнер(Кг)</v>
          </cell>
          <cell r="G1082">
            <v>646.35900000000004</v>
          </cell>
          <cell r="H1082">
            <v>4144.1540000000005</v>
          </cell>
          <cell r="I1082">
            <v>1529.203</v>
          </cell>
          <cell r="J1082">
            <v>3261.31</v>
          </cell>
        </row>
        <row r="1083">
          <cell r="A1083" t="str">
            <v>003   Колбаса Вязанка с индейкой, вектор ВЕС, ПОКОМ</v>
          </cell>
          <cell r="E1083" t="str">
            <v>кг</v>
          </cell>
          <cell r="H1083">
            <v>504.8</v>
          </cell>
          <cell r="I1083">
            <v>55.100999999999999</v>
          </cell>
          <cell r="J1083">
            <v>449.69900000000001</v>
          </cell>
        </row>
        <row r="1084">
          <cell r="A1084" t="str">
            <v>005  Колбаса Докторская ГОСТ, Вязанка вектор,ВЕС. ПОКОМ</v>
          </cell>
          <cell r="E1084" t="str">
            <v>кг</v>
          </cell>
          <cell r="H1084">
            <v>478.38400000000001</v>
          </cell>
          <cell r="I1084">
            <v>44.932000000000002</v>
          </cell>
          <cell r="J1084">
            <v>433.452</v>
          </cell>
          <cell r="K1084">
            <v>0</v>
          </cell>
          <cell r="L1084">
            <v>0</v>
          </cell>
          <cell r="M1084">
            <v>500</v>
          </cell>
          <cell r="N1084">
            <v>250</v>
          </cell>
          <cell r="O1084">
            <v>45224</v>
          </cell>
          <cell r="P1084">
            <v>183.452</v>
          </cell>
        </row>
        <row r="1085">
          <cell r="A1085" t="str">
            <v>016  Сосиски Вязанка Молочные, Вязанка вискофан  ВЕС.ПОКОМ</v>
          </cell>
          <cell r="E1085" t="str">
            <v>кг</v>
          </cell>
          <cell r="G1085">
            <v>1.385</v>
          </cell>
          <cell r="H1085">
            <v>144.47399999999999</v>
          </cell>
          <cell r="I1085">
            <v>145.85900000000001</v>
          </cell>
          <cell r="P1085">
            <v>0</v>
          </cell>
        </row>
        <row r="1086">
          <cell r="A1086" t="str">
            <v>017  Сосиски Вязанка Сливочные, Вязанка амицел ВЕС.ПОКОМ</v>
          </cell>
          <cell r="E1086" t="str">
            <v>кг</v>
          </cell>
          <cell r="G1086">
            <v>641.24800000000005</v>
          </cell>
          <cell r="H1086">
            <v>81.632000000000005</v>
          </cell>
          <cell r="I1086">
            <v>722.88</v>
          </cell>
          <cell r="P1086">
            <v>0</v>
          </cell>
        </row>
        <row r="1087">
          <cell r="A1087" t="str">
            <v>018  Сосиски Рубленые, Вязанка вискофан  ВЕС.ПОКОМ</v>
          </cell>
          <cell r="E1087" t="str">
            <v>кг</v>
          </cell>
          <cell r="G1087">
            <v>3.726</v>
          </cell>
          <cell r="H1087">
            <v>85.911000000000001</v>
          </cell>
          <cell r="I1087">
            <v>89.637</v>
          </cell>
          <cell r="P1087">
            <v>0</v>
          </cell>
        </row>
        <row r="1088">
          <cell r="A1088" t="str">
            <v>312  Ветчина Филейская ТМ Вязанка ТС Столичная ВЕС  ПОКОМ</v>
          </cell>
          <cell r="E1088" t="str">
            <v>кг</v>
          </cell>
          <cell r="H1088">
            <v>488.976</v>
          </cell>
          <cell r="I1088">
            <v>83.438000000000002</v>
          </cell>
          <cell r="J1088">
            <v>405.53800000000001</v>
          </cell>
          <cell r="K1088">
            <v>0</v>
          </cell>
          <cell r="L1088">
            <v>0</v>
          </cell>
          <cell r="M1088">
            <v>500</v>
          </cell>
          <cell r="N1088">
            <v>150</v>
          </cell>
          <cell r="O1088">
            <v>45223</v>
          </cell>
          <cell r="P1088">
            <v>255.53800000000001</v>
          </cell>
        </row>
        <row r="1089">
          <cell r="A1089" t="str">
            <v>313 Колбаса вареная Молокуша ТМ Вязанка в оболочке полиамид. ВЕС  ПОКОМ</v>
          </cell>
          <cell r="E1089" t="str">
            <v>кг</v>
          </cell>
          <cell r="H1089">
            <v>495.73599999999999</v>
          </cell>
          <cell r="I1089">
            <v>134.81200000000001</v>
          </cell>
          <cell r="J1089">
            <v>360.92399999999998</v>
          </cell>
          <cell r="P1089">
            <v>360.92399999999998</v>
          </cell>
        </row>
        <row r="1090">
          <cell r="A1090" t="str">
            <v>314 Колбаса вареная Филейская ТМ Вязанка ТС Классическая в оболочке полиамид.  ПОКОМ</v>
          </cell>
          <cell r="E1090" t="str">
            <v>кг</v>
          </cell>
          <cell r="H1090">
            <v>831.46100000000001</v>
          </cell>
          <cell r="I1090">
            <v>70.771000000000001</v>
          </cell>
          <cell r="J1090">
            <v>760.69</v>
          </cell>
          <cell r="K1090">
            <v>0</v>
          </cell>
          <cell r="L1090">
            <v>0</v>
          </cell>
          <cell r="M1090">
            <v>900</v>
          </cell>
          <cell r="N1090">
            <v>400</v>
          </cell>
          <cell r="O1090">
            <v>45217</v>
          </cell>
          <cell r="P1090">
            <v>360.69000000000005</v>
          </cell>
        </row>
        <row r="1091">
          <cell r="A1091" t="str">
            <v>363 Сардельки Филейские Вязанка ТМ Вязанка в обол NDX  ПОКОМ</v>
          </cell>
          <cell r="E1091" t="str">
            <v>кг</v>
          </cell>
          <cell r="H1091">
            <v>63.372999999999998</v>
          </cell>
          <cell r="I1091">
            <v>63.372999999999998</v>
          </cell>
          <cell r="P1091">
            <v>0</v>
          </cell>
        </row>
        <row r="1092">
          <cell r="A1092" t="str">
            <v>369 Колбаса Сливушка ТМ Вязанка в оболочке полиамид вес.  ПОКОМ</v>
          </cell>
          <cell r="E1092" t="str">
            <v>кг</v>
          </cell>
          <cell r="H1092">
            <v>484.66</v>
          </cell>
          <cell r="I1092">
            <v>88.554000000000002</v>
          </cell>
          <cell r="J1092">
            <v>396.10599999999999</v>
          </cell>
          <cell r="P1092">
            <v>396.10599999999999</v>
          </cell>
        </row>
        <row r="1093">
          <cell r="A1093" t="str">
            <v>370 Ветчина Сливушка с индейкой ТМ Вязанка в оболочке полиамид.</v>
          </cell>
          <cell r="E1093" t="str">
            <v>кг</v>
          </cell>
          <cell r="H1093">
            <v>482.06900000000002</v>
          </cell>
          <cell r="I1093">
            <v>27.167999999999999</v>
          </cell>
          <cell r="J1093">
            <v>454.90100000000001</v>
          </cell>
          <cell r="K1093">
            <v>0</v>
          </cell>
          <cell r="L1093">
            <v>0</v>
          </cell>
          <cell r="M1093">
            <v>500</v>
          </cell>
          <cell r="N1093">
            <v>250</v>
          </cell>
          <cell r="O1093">
            <v>45222</v>
          </cell>
          <cell r="P1093">
            <v>204.90100000000001</v>
          </cell>
        </row>
        <row r="1094">
          <cell r="A1094" t="str">
            <v>БОНУС_314 Колбаса вареная Филейская ТМ Вязанка ТС Классическая в оболочке полиамид.  ПОКОМ</v>
          </cell>
          <cell r="E1094" t="str">
            <v>кг</v>
          </cell>
          <cell r="H1094">
            <v>2.6779999999999999</v>
          </cell>
          <cell r="I1094">
            <v>2.6779999999999999</v>
          </cell>
          <cell r="P1094">
            <v>0</v>
          </cell>
        </row>
        <row r="1095">
          <cell r="A1095" t="str">
            <v>Логистический Партнер кг</v>
          </cell>
          <cell r="G1095">
            <v>26758.348000000002</v>
          </cell>
          <cell r="H1095">
            <v>59443.434000000001</v>
          </cell>
          <cell r="I1095">
            <v>63546.521999999997</v>
          </cell>
          <cell r="J1095">
            <v>22655.26</v>
          </cell>
        </row>
        <row r="1096">
          <cell r="A1096" t="str">
            <v>200  Ветчина Дугушка ТМ Стародворье, вектор в/у    ПОКОМ</v>
          </cell>
          <cell r="E1096" t="str">
            <v>кг</v>
          </cell>
          <cell r="G1096">
            <v>66.983999999999995</v>
          </cell>
          <cell r="H1096">
            <v>3677.4839999999999</v>
          </cell>
          <cell r="I1096">
            <v>652.22799999999995</v>
          </cell>
          <cell r="J1096">
            <v>3092.24</v>
          </cell>
          <cell r="K1096">
            <v>130</v>
          </cell>
          <cell r="L1096">
            <v>0</v>
          </cell>
          <cell r="M1096">
            <v>3800</v>
          </cell>
          <cell r="N1096">
            <v>1200</v>
          </cell>
          <cell r="O1096">
            <v>45228</v>
          </cell>
          <cell r="P1096">
            <v>1892.2399999999998</v>
          </cell>
        </row>
        <row r="1097">
          <cell r="A1097" t="str">
            <v>201  Ветчина Нежная ТМ Особый рецепт, (2,5кг), ПОКОМ</v>
          </cell>
          <cell r="E1097" t="str">
            <v>кг</v>
          </cell>
          <cell r="G1097">
            <v>3330.8870000000002</v>
          </cell>
          <cell r="H1097">
            <v>11051.802</v>
          </cell>
          <cell r="I1097">
            <v>14383.129000000001</v>
          </cell>
          <cell r="J1097">
            <v>-0.44</v>
          </cell>
          <cell r="P1097">
            <v>-0.44</v>
          </cell>
        </row>
        <row r="1098">
          <cell r="A1098" t="str">
            <v>217  Колбаса Докторская Дугушка, ВЕС, НЕ ГОСТ, ТМ Стародворье ПОКОМ</v>
          </cell>
          <cell r="E1098" t="str">
            <v>кг</v>
          </cell>
          <cell r="G1098">
            <v>1.702</v>
          </cell>
          <cell r="H1098">
            <v>6429.0050000000001</v>
          </cell>
          <cell r="I1098">
            <v>1330.7280000000001</v>
          </cell>
          <cell r="J1098">
            <v>5099.9790000000003</v>
          </cell>
          <cell r="K1098">
            <v>200</v>
          </cell>
          <cell r="L1098">
            <v>350</v>
          </cell>
          <cell r="M1098">
            <v>6000</v>
          </cell>
          <cell r="N1098">
            <v>1000</v>
          </cell>
          <cell r="O1098">
            <v>45228</v>
          </cell>
          <cell r="P1098">
            <v>4099.9790000000003</v>
          </cell>
        </row>
        <row r="1099">
          <cell r="A1099" t="str">
            <v>218  Колбаса Докторская оригинальная ТМ Особый рецепт БОЛЬШОЙ БАТОН, п/а ВЕС, ТМ Стародворье ПОКОМ</v>
          </cell>
          <cell r="E1099" t="str">
            <v>кг</v>
          </cell>
          <cell r="H1099">
            <v>5.2039999999999997</v>
          </cell>
          <cell r="I1099">
            <v>5.2039999999999997</v>
          </cell>
          <cell r="P1099">
            <v>0</v>
          </cell>
        </row>
        <row r="1100">
          <cell r="A1100" t="str">
            <v>219  Колбаса Докторская Особая ТМ Особый рецепт, ВЕС  ПОКОМ</v>
          </cell>
          <cell r="E1100" t="str">
            <v>кг</v>
          </cell>
          <cell r="G1100">
            <v>6093.4979999999996</v>
          </cell>
          <cell r="H1100">
            <v>2027.508</v>
          </cell>
          <cell r="I1100">
            <v>8119.9350000000004</v>
          </cell>
          <cell r="J1100">
            <v>1.071</v>
          </cell>
          <cell r="P1100">
            <v>1.071</v>
          </cell>
        </row>
        <row r="1101">
          <cell r="A1101" t="str">
            <v>225  Колбаса Дугушка со шпиком, ВЕС, ТМ Стародворье   ПОКОМ</v>
          </cell>
          <cell r="E1101" t="str">
            <v>кг</v>
          </cell>
          <cell r="G1101">
            <v>144.79300000000001</v>
          </cell>
          <cell r="H1101">
            <v>1525.2539999999999</v>
          </cell>
          <cell r="I1101">
            <v>552.91</v>
          </cell>
          <cell r="J1101">
            <v>1117.1369999999999</v>
          </cell>
          <cell r="P1101">
            <v>1117.1369999999999</v>
          </cell>
        </row>
        <row r="1102">
          <cell r="A1102" t="str">
            <v>229  Колбаса Молочная Дугушка, в/у, ВЕС, ТМ Стародворье   ПОКОМ</v>
          </cell>
          <cell r="E1102" t="str">
            <v>кг</v>
          </cell>
          <cell r="G1102">
            <v>306.44200000000001</v>
          </cell>
          <cell r="H1102">
            <v>3859.181</v>
          </cell>
          <cell r="I1102">
            <v>862.42899999999997</v>
          </cell>
          <cell r="J1102">
            <v>3303.194</v>
          </cell>
          <cell r="K1102">
            <v>60</v>
          </cell>
          <cell r="L1102">
            <v>0</v>
          </cell>
          <cell r="M1102">
            <v>4000</v>
          </cell>
          <cell r="N1102">
            <v>1000</v>
          </cell>
          <cell r="O1102">
            <v>45228</v>
          </cell>
          <cell r="P1102">
            <v>2303.194</v>
          </cell>
        </row>
        <row r="1103">
          <cell r="A1103" t="str">
            <v>230  Колбаса Молочная Особая ТМ Особый рецепт, п/а, ВЕС. ПОКОМ</v>
          </cell>
          <cell r="E1103" t="str">
            <v>кг</v>
          </cell>
          <cell r="G1103">
            <v>5240.3779999999997</v>
          </cell>
          <cell r="H1103">
            <v>0.43</v>
          </cell>
          <cell r="I1103">
            <v>5238.3819999999996</v>
          </cell>
          <cell r="J1103">
            <v>2.4260000000000002</v>
          </cell>
          <cell r="P1103">
            <v>2.4260000000000002</v>
          </cell>
        </row>
        <row r="1104">
          <cell r="A1104" t="str">
            <v>235  Колбаса Особая ТМ Особый рецепт, ВЕС, ТМ Стародворье ПОКОМ</v>
          </cell>
          <cell r="E1104" t="str">
            <v>кг</v>
          </cell>
          <cell r="G1104">
            <v>4441.2129999999997</v>
          </cell>
          <cell r="H1104">
            <v>1513.6189999999999</v>
          </cell>
          <cell r="I1104">
            <v>5954.8320000000003</v>
          </cell>
          <cell r="P1104">
            <v>0</v>
          </cell>
        </row>
        <row r="1105">
          <cell r="A1105" t="str">
            <v>236  Колбаса Рубленая ЗАПЕЧ. Дугушка ТМ Стародворье, вектор, в/к    ПОКОМ</v>
          </cell>
          <cell r="E1105" t="str">
            <v>кг</v>
          </cell>
          <cell r="G1105">
            <v>214.47800000000001</v>
          </cell>
          <cell r="H1105">
            <v>4013.5549999999998</v>
          </cell>
          <cell r="I1105">
            <v>788.37699999999995</v>
          </cell>
          <cell r="J1105">
            <v>3439.6559999999999</v>
          </cell>
          <cell r="K1105">
            <v>0</v>
          </cell>
          <cell r="L1105">
            <v>0</v>
          </cell>
          <cell r="M1105">
            <v>4200</v>
          </cell>
          <cell r="N1105">
            <v>500</v>
          </cell>
          <cell r="O1105">
            <v>45234</v>
          </cell>
          <cell r="P1105">
            <v>2939.6559999999999</v>
          </cell>
        </row>
        <row r="1106">
          <cell r="A1106" t="str">
            <v>239  Колбаса Салями запеч Дугушка, оболочка вектор, ВЕС, ТМ Стародворье  ПОКОМ</v>
          </cell>
          <cell r="E1106" t="str">
            <v>кг</v>
          </cell>
          <cell r="G1106">
            <v>304.77199999999999</v>
          </cell>
          <cell r="H1106">
            <v>2860.0740000000001</v>
          </cell>
          <cell r="I1106">
            <v>620.21699999999998</v>
          </cell>
          <cell r="J1106">
            <v>2544.6289999999999</v>
          </cell>
          <cell r="K1106">
            <v>0</v>
          </cell>
          <cell r="L1106">
            <v>0</v>
          </cell>
          <cell r="M1106">
            <v>3000</v>
          </cell>
          <cell r="N1106">
            <v>500</v>
          </cell>
          <cell r="O1106">
            <v>45232</v>
          </cell>
          <cell r="P1106">
            <v>2044.6289999999999</v>
          </cell>
        </row>
        <row r="1107">
          <cell r="A1107" t="str">
            <v>242  Колбаса Сервелат ЗАПЕЧ.Дугушка ТМ Стародворье, вектор, в/к     ПОКОМ</v>
          </cell>
          <cell r="E1107" t="str">
            <v>кг</v>
          </cell>
          <cell r="G1107">
            <v>296.62799999999999</v>
          </cell>
          <cell r="H1107">
            <v>3858.8809999999999</v>
          </cell>
          <cell r="I1107">
            <v>1424.3579999999999</v>
          </cell>
          <cell r="J1107">
            <v>2731.1509999999998</v>
          </cell>
          <cell r="P1107">
            <v>2731.1509999999998</v>
          </cell>
        </row>
        <row r="1108">
          <cell r="A1108" t="str">
            <v>243  Колбаса Сервелат Зернистый, ВЕС.  ПОКОМ</v>
          </cell>
          <cell r="E1108" t="str">
            <v>кг</v>
          </cell>
          <cell r="G1108">
            <v>461.84500000000003</v>
          </cell>
          <cell r="H1108">
            <v>29.936</v>
          </cell>
          <cell r="I1108">
            <v>492.27300000000002</v>
          </cell>
          <cell r="J1108">
            <v>-0.49199999999999999</v>
          </cell>
          <cell r="P1108">
            <v>-0.49199999999999999</v>
          </cell>
        </row>
        <row r="1109">
          <cell r="A1109" t="str">
            <v>244  Колбаса Сервелат Кремлевский, ВЕС. ПОКОМ</v>
          </cell>
          <cell r="E1109" t="str">
            <v>кг</v>
          </cell>
          <cell r="G1109">
            <v>169.22200000000001</v>
          </cell>
          <cell r="H1109">
            <v>206.77500000000001</v>
          </cell>
          <cell r="I1109">
            <v>375.99700000000001</v>
          </cell>
          <cell r="P1109">
            <v>0</v>
          </cell>
        </row>
        <row r="1110">
          <cell r="A1110" t="str">
            <v>247  Сардельки Нежные, ВЕС.  ПОКОМ</v>
          </cell>
          <cell r="E1110" t="str">
            <v>кг</v>
          </cell>
          <cell r="G1110">
            <v>964.85500000000002</v>
          </cell>
          <cell r="H1110">
            <v>727.91700000000003</v>
          </cell>
          <cell r="I1110">
            <v>1389.424</v>
          </cell>
          <cell r="J1110">
            <v>303.34800000000001</v>
          </cell>
          <cell r="P1110">
            <v>303.34800000000001</v>
          </cell>
        </row>
        <row r="1111">
          <cell r="A1111" t="str">
            <v>248  Сардельки Сочные ТМ Особый рецепт,   ПОКОМ</v>
          </cell>
          <cell r="E1111" t="str">
            <v>кг</v>
          </cell>
          <cell r="G1111">
            <v>178.83500000000001</v>
          </cell>
          <cell r="H1111">
            <v>1521.2809999999999</v>
          </cell>
          <cell r="I1111">
            <v>1700.116</v>
          </cell>
          <cell r="P1111">
            <v>0</v>
          </cell>
        </row>
        <row r="1112">
          <cell r="A1112" t="str">
            <v>250  Сардельки стародворские с говядиной в обол. NDX, ВЕС. ПОКОМ</v>
          </cell>
          <cell r="E1112" t="str">
            <v>кг</v>
          </cell>
          <cell r="H1112">
            <v>71.061999999999998</v>
          </cell>
          <cell r="I1112">
            <v>71.061999999999998</v>
          </cell>
          <cell r="P1112">
            <v>0</v>
          </cell>
        </row>
        <row r="1113">
          <cell r="A1113" t="str">
            <v>251  Сосиски Баварские, ВЕС.  ПОКОМ</v>
          </cell>
          <cell r="E1113" t="str">
            <v>кг</v>
          </cell>
          <cell r="H1113">
            <v>137.77000000000001</v>
          </cell>
          <cell r="I1113">
            <v>137.77000000000001</v>
          </cell>
          <cell r="P1113">
            <v>0</v>
          </cell>
        </row>
        <row r="1114">
          <cell r="A1114" t="str">
            <v>255  Сосиски Молочные для завтрака ТМ Особый рецепт, п/а МГС, ВЕС, ТМ Стародворье  ПОКОМ</v>
          </cell>
          <cell r="E1114" t="str">
            <v>кг</v>
          </cell>
          <cell r="G1114">
            <v>528.29700000000003</v>
          </cell>
          <cell r="H1114">
            <v>197.785</v>
          </cell>
          <cell r="I1114">
            <v>726.08199999999999</v>
          </cell>
          <cell r="P1114">
            <v>0</v>
          </cell>
        </row>
        <row r="1115">
          <cell r="A1115" t="str">
            <v>257  Сосиски Молочные оригинальные ТМ Особый рецепт, ВЕС.   ПОКОМ</v>
          </cell>
          <cell r="E1115" t="str">
            <v>кг</v>
          </cell>
          <cell r="G1115">
            <v>250.571</v>
          </cell>
          <cell r="H1115">
            <v>1584.1079999999999</v>
          </cell>
          <cell r="I1115">
            <v>1834.6790000000001</v>
          </cell>
          <cell r="P1115">
            <v>0</v>
          </cell>
        </row>
        <row r="1116">
          <cell r="A1116" t="str">
            <v>259  Сосиски Сливочные Дугушка, ВЕС.   ПОКОМ</v>
          </cell>
          <cell r="E1116" t="str">
            <v>кг</v>
          </cell>
          <cell r="G1116">
            <v>296.553</v>
          </cell>
          <cell r="H1116">
            <v>155.49</v>
          </cell>
          <cell r="I1116">
            <v>451.44900000000001</v>
          </cell>
          <cell r="J1116">
            <v>0.59399999999999997</v>
          </cell>
          <cell r="P1116">
            <v>0.59399999999999997</v>
          </cell>
        </row>
        <row r="1117">
          <cell r="A1117" t="str">
            <v>260  Сосиски Сливочные по-стародворски, ВЕС.  ПОКОМ</v>
          </cell>
          <cell r="E1117" t="str">
            <v>кг</v>
          </cell>
          <cell r="H1117">
            <v>126.807</v>
          </cell>
          <cell r="I1117">
            <v>126.807</v>
          </cell>
          <cell r="P1117">
            <v>0</v>
          </cell>
        </row>
        <row r="1118">
          <cell r="A1118" t="str">
            <v>263  Шпикачки Стародворские, ВЕС.  ПОКОМ</v>
          </cell>
          <cell r="E1118" t="str">
            <v>кг</v>
          </cell>
          <cell r="G1118">
            <v>78.414000000000001</v>
          </cell>
          <cell r="H1118">
            <v>108.328</v>
          </cell>
          <cell r="I1118">
            <v>186.74199999999999</v>
          </cell>
          <cell r="P1118">
            <v>0</v>
          </cell>
        </row>
        <row r="1119">
          <cell r="A1119" t="str">
            <v>265  Колбаса Балыкбургская, ВЕС, ТМ Баварушка  ПОКОМ</v>
          </cell>
          <cell r="E1119" t="str">
            <v>кг</v>
          </cell>
          <cell r="G1119">
            <v>291.89999999999998</v>
          </cell>
          <cell r="H1119">
            <v>2517.3359999999998</v>
          </cell>
          <cell r="I1119">
            <v>2809.2359999999999</v>
          </cell>
          <cell r="P1119">
            <v>0</v>
          </cell>
        </row>
        <row r="1120">
          <cell r="A1120" t="str">
            <v>266  Колбаса Филейбургская с сочным окороком, ВЕС, ТМ Баварушка  ПОКОМ</v>
          </cell>
          <cell r="E1120" t="str">
            <v>кг</v>
          </cell>
          <cell r="G1120">
            <v>113.095</v>
          </cell>
          <cell r="H1120">
            <v>1820.1510000000001</v>
          </cell>
          <cell r="I1120">
            <v>1933.2460000000001</v>
          </cell>
          <cell r="P1120">
            <v>0</v>
          </cell>
        </row>
        <row r="1121">
          <cell r="A1121" t="str">
            <v>267  Колбаса Салями Филейбургская зернистая, оболочка фиброуз, ВЕС, ТМ Баварушка  ПОКОМ</v>
          </cell>
          <cell r="E1121" t="str">
            <v>кг</v>
          </cell>
          <cell r="G1121">
            <v>400.92</v>
          </cell>
          <cell r="H1121">
            <v>653.89800000000002</v>
          </cell>
          <cell r="I1121">
            <v>1055.327</v>
          </cell>
          <cell r="J1121">
            <v>-0.50900000000000001</v>
          </cell>
          <cell r="P1121">
            <v>-0.50900000000000001</v>
          </cell>
        </row>
        <row r="1122">
          <cell r="A1122" t="str">
            <v>268  Сосиски Филейбургские с филе сочного окорока, ВЕС, ТМ Баварушка  ПОКОМ</v>
          </cell>
          <cell r="E1122" t="str">
            <v>кг</v>
          </cell>
          <cell r="H1122">
            <v>54.81</v>
          </cell>
          <cell r="I1122">
            <v>54.81</v>
          </cell>
          <cell r="P1122">
            <v>0</v>
          </cell>
        </row>
        <row r="1123">
          <cell r="A1123" t="str">
            <v>271  Колбаса Сервелат Левантский ТМ Особый Рецепт, ВЕС. ПОКОМ</v>
          </cell>
          <cell r="E1123" t="str">
            <v>кг</v>
          </cell>
          <cell r="G1123">
            <v>78.989999999999995</v>
          </cell>
          <cell r="H1123">
            <v>223.184</v>
          </cell>
          <cell r="I1123">
            <v>302.17399999999998</v>
          </cell>
          <cell r="P1123">
            <v>0</v>
          </cell>
        </row>
        <row r="1124">
          <cell r="A1124" t="str">
            <v>283  Сосиски Сочинки, ВЕС, ТМ Стародворье ПОКОМ</v>
          </cell>
          <cell r="E1124" t="str">
            <v>кг</v>
          </cell>
          <cell r="H1124">
            <v>149.762</v>
          </cell>
          <cell r="I1124">
            <v>149.762</v>
          </cell>
          <cell r="P1124">
            <v>0</v>
          </cell>
        </row>
        <row r="1125">
          <cell r="A1125" t="str">
            <v>297  Колбаса Мясорубская с рубленой грудинкой ВЕС ТМ Стародворье  ПОКОМ</v>
          </cell>
          <cell r="E1125" t="str">
            <v>кг</v>
          </cell>
          <cell r="G1125">
            <v>42.581000000000003</v>
          </cell>
          <cell r="H1125">
            <v>456.971</v>
          </cell>
          <cell r="I1125">
            <v>499.55200000000002</v>
          </cell>
          <cell r="P1125">
            <v>0</v>
          </cell>
        </row>
        <row r="1126">
          <cell r="A1126" t="str">
            <v>315 Колбаса Нежная ТМ Зареченские ТС Зареченские продукты в оболочкНТУ.  изделие вар  ПОКОМ</v>
          </cell>
          <cell r="E1126" t="str">
            <v>кг</v>
          </cell>
          <cell r="G1126">
            <v>63.029000000000003</v>
          </cell>
          <cell r="H1126">
            <v>204.51599999999999</v>
          </cell>
          <cell r="I1126">
            <v>267.54500000000002</v>
          </cell>
          <cell r="P1126">
            <v>0</v>
          </cell>
        </row>
        <row r="1127">
          <cell r="A1127" t="str">
            <v>316 Колбаса варенокоиз мяса птицы Сервелат Пражский ТМ Зареченские ТС Зареченские  ПОКОМ</v>
          </cell>
          <cell r="E1127" t="str">
            <v>кг</v>
          </cell>
          <cell r="G1127">
            <v>48.280999999999999</v>
          </cell>
          <cell r="H1127">
            <v>607.67999999999995</v>
          </cell>
          <cell r="I1127">
            <v>655.96100000000001</v>
          </cell>
          <cell r="P1127">
            <v>0</v>
          </cell>
        </row>
        <row r="1128">
          <cell r="A1128" t="str">
            <v>317 Колбаса Сервелат Рижский ТМ Зареченские ТС Зареченские  фиброуз в вакуумной у  ПОКОМ</v>
          </cell>
          <cell r="E1128" t="str">
            <v>кг</v>
          </cell>
          <cell r="H1128">
            <v>649.94899999999996</v>
          </cell>
          <cell r="I1128">
            <v>649.94899999999996</v>
          </cell>
          <cell r="P1128">
            <v>0</v>
          </cell>
        </row>
        <row r="1129">
          <cell r="A1129" t="str">
            <v>318 Сосиски Датские ТМ Зареченские колбасы ТС Зареченские п полиамид в модифициров  ПОКОМ</v>
          </cell>
          <cell r="E1129" t="str">
            <v>кг</v>
          </cell>
          <cell r="G1129">
            <v>451.57900000000001</v>
          </cell>
          <cell r="H1129">
            <v>5744.8789999999999</v>
          </cell>
          <cell r="I1129">
            <v>6196.4579999999996</v>
          </cell>
          <cell r="P1129">
            <v>0</v>
          </cell>
        </row>
        <row r="1130">
          <cell r="A1130" t="str">
            <v>321 Сосиски Сочинки по-баварски с сыром ТМ Стародворье в оболочке  ПОКОМ</v>
          </cell>
          <cell r="E1130" t="str">
            <v>кг</v>
          </cell>
          <cell r="G1130">
            <v>388.55500000000001</v>
          </cell>
          <cell r="H1130">
            <v>204.31700000000001</v>
          </cell>
          <cell r="I1130">
            <v>400.41899999999998</v>
          </cell>
          <cell r="J1130">
            <v>192.453</v>
          </cell>
          <cell r="P1130">
            <v>192.453</v>
          </cell>
        </row>
        <row r="1131">
          <cell r="A1131" t="str">
            <v>322 Сосиски Сочинки с сыром ТМ Стародворье в оболочке  ПОКОМ</v>
          </cell>
          <cell r="E1131" t="str">
            <v>кг</v>
          </cell>
          <cell r="G1131">
            <v>848.03</v>
          </cell>
          <cell r="H1131">
            <v>177.22900000000001</v>
          </cell>
          <cell r="I1131">
            <v>625.56100000000004</v>
          </cell>
          <cell r="J1131">
            <v>399.69799999999998</v>
          </cell>
          <cell r="P1131">
            <v>399.69799999999998</v>
          </cell>
        </row>
        <row r="1132">
          <cell r="A1132" t="str">
            <v>378 Ветчина Балыкбургская ТМ Баварушка в оболочке фиброуз в вакуумной упаковке.  ПОКОМ</v>
          </cell>
          <cell r="E1132" t="str">
            <v>кг</v>
          </cell>
          <cell r="G1132">
            <v>666.27300000000002</v>
          </cell>
          <cell r="H1132">
            <v>6.3179999999999996</v>
          </cell>
          <cell r="I1132">
            <v>325.036</v>
          </cell>
          <cell r="J1132">
            <v>347.55500000000001</v>
          </cell>
          <cell r="P1132">
            <v>347.55500000000001</v>
          </cell>
        </row>
        <row r="1133">
          <cell r="A1133" t="str">
            <v>380 Колбаски Балыкбургские с сыром ТМ Баварушка вес  Поком</v>
          </cell>
          <cell r="E1133" t="str">
            <v>кг</v>
          </cell>
          <cell r="H1133">
            <v>102.926</v>
          </cell>
          <cell r="I1133">
            <v>101.19499999999999</v>
          </cell>
          <cell r="J1133">
            <v>1.7310000000000001</v>
          </cell>
          <cell r="P1133">
            <v>1.7310000000000001</v>
          </cell>
        </row>
        <row r="1134">
          <cell r="A1134" t="str">
            <v>БОНУС_225  Колбаса Дугушка со шпиком, ВЕС, ТМ Стародворье   ПОКОМ</v>
          </cell>
          <cell r="E1134" t="str">
            <v>кг</v>
          </cell>
          <cell r="G1134">
            <v>-5.2519999999999998</v>
          </cell>
          <cell r="H1134">
            <v>180.25200000000001</v>
          </cell>
          <cell r="I1134">
            <v>95.161000000000001</v>
          </cell>
          <cell r="J1134">
            <v>79.838999999999999</v>
          </cell>
          <cell r="P1134">
            <v>79.838999999999999</v>
          </cell>
        </row>
        <row r="1135">
          <cell r="A1135" t="str">
            <v>Логистический Партнер Шт</v>
          </cell>
          <cell r="G1135">
            <v>1476.8</v>
          </cell>
          <cell r="H1135">
            <v>12702.11</v>
          </cell>
          <cell r="I1135">
            <v>4612.41</v>
          </cell>
          <cell r="J1135">
            <v>9566.5</v>
          </cell>
        </row>
        <row r="1136">
          <cell r="A1136" t="str">
            <v xml:space="preserve"> 273  Сосиски Сочинки с сочной грудинкой, МГС 0.4кг,   ПОКОМ</v>
          </cell>
          <cell r="E1136" t="str">
            <v>шт</v>
          </cell>
          <cell r="G1136">
            <v>184.4</v>
          </cell>
          <cell r="H1136">
            <v>1651.2</v>
          </cell>
          <cell r="I1136">
            <v>497.6</v>
          </cell>
          <cell r="J1136">
            <v>1338</v>
          </cell>
          <cell r="P1136">
            <v>1338</v>
          </cell>
        </row>
        <row r="1137">
          <cell r="A1137" t="str">
            <v xml:space="preserve"> 301  Сосиски Сочинки по-баварски с сыром,  0.4кг, ТМ Стародворье  ПОКОМ</v>
          </cell>
          <cell r="E1137" t="str">
            <v>шт</v>
          </cell>
          <cell r="G1137">
            <v>274</v>
          </cell>
          <cell r="H1137">
            <v>2318.4</v>
          </cell>
          <cell r="I1137">
            <v>812.8</v>
          </cell>
          <cell r="J1137">
            <v>1779.6</v>
          </cell>
          <cell r="P1137">
            <v>1779.6</v>
          </cell>
        </row>
        <row r="1138">
          <cell r="A1138" t="str">
            <v xml:space="preserve"> 302  Сосиски Сочинки по-баварски,  0.4кг, ТМ Стародворье  ПОКОМ</v>
          </cell>
          <cell r="E1138" t="str">
            <v>шт</v>
          </cell>
          <cell r="G1138">
            <v>43.6</v>
          </cell>
          <cell r="H1138">
            <v>1952.8</v>
          </cell>
          <cell r="I1138">
            <v>513.6</v>
          </cell>
          <cell r="J1138">
            <v>1482.8</v>
          </cell>
          <cell r="P1138">
            <v>1482.8</v>
          </cell>
        </row>
        <row r="1139">
          <cell r="A1139" t="str">
            <v xml:space="preserve"> 309  Сосиски Сочинки с сыром 0,4 кг ТМ Стародворье  ПОКОМ          </v>
          </cell>
          <cell r="E1139" t="str">
            <v>шт</v>
          </cell>
          <cell r="G1139">
            <v>138.4</v>
          </cell>
          <cell r="H1139">
            <v>686.8</v>
          </cell>
          <cell r="I1139">
            <v>373.2</v>
          </cell>
          <cell r="J1139">
            <v>452</v>
          </cell>
          <cell r="P1139">
            <v>452</v>
          </cell>
        </row>
        <row r="1140">
          <cell r="A1140" t="str">
            <v xml:space="preserve"> 320  Сосиски Сочинки с сочным окороком 0,4 кг ТМ Стародворье  ПОКОМ</v>
          </cell>
          <cell r="E1140" t="str">
            <v>шт</v>
          </cell>
          <cell r="G1140">
            <v>336</v>
          </cell>
          <cell r="H1140">
            <v>792</v>
          </cell>
          <cell r="I1140">
            <v>259.60000000000002</v>
          </cell>
          <cell r="J1140">
            <v>868.4</v>
          </cell>
          <cell r="P1140">
            <v>868.4</v>
          </cell>
        </row>
        <row r="1141">
          <cell r="A1141" t="str">
            <v xml:space="preserve"> 352  Сардельки Сочинки с сыром 0,4 кг ТМ Стародворье   ПОКОМ</v>
          </cell>
          <cell r="E1141" t="str">
            <v>шт</v>
          </cell>
          <cell r="H1141">
            <v>1170</v>
          </cell>
          <cell r="I1141">
            <v>720</v>
          </cell>
          <cell r="J1141">
            <v>450</v>
          </cell>
          <cell r="P1141">
            <v>450</v>
          </cell>
        </row>
        <row r="1142">
          <cell r="A1142" t="str">
            <v xml:space="preserve"> 381  Сардельки Сочинки 0,4кг ТМ Стародворье  ПОКОМ</v>
          </cell>
          <cell r="E1142" t="str">
            <v>шт</v>
          </cell>
          <cell r="H1142">
            <v>919.2</v>
          </cell>
          <cell r="I1142">
            <v>82.4</v>
          </cell>
          <cell r="J1142">
            <v>836.8</v>
          </cell>
          <cell r="K1142">
            <v>0</v>
          </cell>
          <cell r="L1142">
            <v>0</v>
          </cell>
          <cell r="M1142">
            <v>1000</v>
          </cell>
          <cell r="O1142">
            <v>45214</v>
          </cell>
          <cell r="P1142">
            <v>836.8</v>
          </cell>
        </row>
        <row r="1143">
          <cell r="A1143" t="str">
            <v>058  Колбаса Докторская Особая ТМ Особый рецепт,  0,5кг, ПОКОМ</v>
          </cell>
          <cell r="E1143" t="str">
            <v>шт</v>
          </cell>
          <cell r="G1143">
            <v>4</v>
          </cell>
          <cell r="H1143">
            <v>55</v>
          </cell>
          <cell r="I1143">
            <v>59</v>
          </cell>
          <cell r="P1143">
            <v>0</v>
          </cell>
        </row>
        <row r="1144">
          <cell r="A1144" t="str">
            <v>083  Колбаса Швейцарская 0,17 кг., ШТ., сырокопченая   ПОКОМ</v>
          </cell>
          <cell r="E1144" t="str">
            <v>шт</v>
          </cell>
          <cell r="G1144">
            <v>16.829999999999998</v>
          </cell>
          <cell r="H1144">
            <v>35.700000000000003</v>
          </cell>
          <cell r="I1144">
            <v>52.53</v>
          </cell>
          <cell r="P1144">
            <v>0</v>
          </cell>
        </row>
        <row r="1145">
          <cell r="A1145" t="str">
            <v>092  Сосиски Баварские с сыром,  0.42кг,ПОКОМ</v>
          </cell>
          <cell r="E1145" t="str">
            <v>шт</v>
          </cell>
          <cell r="H1145">
            <v>90.72</v>
          </cell>
          <cell r="I1145">
            <v>90.72</v>
          </cell>
          <cell r="P1145">
            <v>0</v>
          </cell>
        </row>
        <row r="1146">
          <cell r="A1146" t="str">
            <v>096  Сосиски Баварские,  0.42кг,ПОКОМ</v>
          </cell>
          <cell r="E1146" t="str">
            <v>шт</v>
          </cell>
          <cell r="G1146">
            <v>2.1</v>
          </cell>
          <cell r="H1146">
            <v>776.16</v>
          </cell>
          <cell r="I1146">
            <v>260.82</v>
          </cell>
          <cell r="J1146">
            <v>517.44000000000005</v>
          </cell>
          <cell r="P1146">
            <v>517.44000000000005</v>
          </cell>
        </row>
        <row r="1147">
          <cell r="A1147" t="str">
            <v>103  Сосиски Классические, 0.42кг,ядрена копотьПОКОМ</v>
          </cell>
          <cell r="E1147" t="str">
            <v>шт</v>
          </cell>
          <cell r="G1147">
            <v>139.86000000000001</v>
          </cell>
          <cell r="H1147">
            <v>80.64</v>
          </cell>
          <cell r="I1147">
            <v>220.5</v>
          </cell>
          <cell r="P1147">
            <v>0</v>
          </cell>
        </row>
        <row r="1148">
          <cell r="A1148" t="str">
            <v>108  Сосиски С сыром,  0.42кг,ядрена копоть ПОКОМ</v>
          </cell>
          <cell r="E1148" t="str">
            <v>шт</v>
          </cell>
          <cell r="G1148">
            <v>155.82</v>
          </cell>
          <cell r="H1148">
            <v>141.12</v>
          </cell>
          <cell r="I1148">
            <v>191.94</v>
          </cell>
          <cell r="J1148">
            <v>105</v>
          </cell>
          <cell r="P1148">
            <v>105</v>
          </cell>
        </row>
        <row r="1149">
          <cell r="A1149" t="str">
            <v>117  Колбаса Сервелат Филейбургский с ароматными пряностями, в/у 0,35 кг срез, БАВАРУШКА ПОКОМ</v>
          </cell>
          <cell r="E1149" t="str">
            <v>шт</v>
          </cell>
          <cell r="G1149">
            <v>35.35</v>
          </cell>
          <cell r="H1149">
            <v>21</v>
          </cell>
          <cell r="I1149">
            <v>56.35</v>
          </cell>
          <cell r="P1149">
            <v>0</v>
          </cell>
        </row>
        <row r="1150">
          <cell r="A1150" t="str">
            <v>118  Колбаса Сервелат Филейбургский с филе сочного окорока, в/у 0,35 кг срез, БАВАРУШКА ПОКОМ</v>
          </cell>
          <cell r="E1150" t="str">
            <v>шт</v>
          </cell>
          <cell r="G1150">
            <v>73.5</v>
          </cell>
          <cell r="H1150">
            <v>31.85</v>
          </cell>
          <cell r="I1150">
            <v>105.35</v>
          </cell>
          <cell r="P1150">
            <v>0</v>
          </cell>
        </row>
        <row r="1151">
          <cell r="A1151" t="str">
            <v>323 Колбаса варенокопченая Балыкбургская рубленая ТМ Баварушка срез 0,35 кг   ПОКОМ</v>
          </cell>
          <cell r="E1151" t="str">
            <v>шт</v>
          </cell>
          <cell r="G1151">
            <v>74.2</v>
          </cell>
          <cell r="H1151">
            <v>35.700000000000003</v>
          </cell>
          <cell r="I1151">
            <v>109.9</v>
          </cell>
          <cell r="P1151">
            <v>0</v>
          </cell>
        </row>
        <row r="1152">
          <cell r="A1152" t="str">
            <v>325 Колбаса Сервелат Мясорубский ТМ Стародворье с мелкорубленным окороком 0,35 кг  ПОКОМ</v>
          </cell>
          <cell r="E1152" t="str">
            <v>шт</v>
          </cell>
          <cell r="H1152">
            <v>37.799999999999997</v>
          </cell>
          <cell r="I1152">
            <v>37.799999999999997</v>
          </cell>
          <cell r="P1152">
            <v>0</v>
          </cell>
        </row>
        <row r="1153">
          <cell r="A1153" t="str">
            <v>371  Сосиски Сочинки Молочные 0,4 кг ТМ Стародворье  ПОКОМ</v>
          </cell>
          <cell r="E1153" t="str">
            <v>шт</v>
          </cell>
          <cell r="H1153">
            <v>919.2</v>
          </cell>
          <cell r="I1153">
            <v>68</v>
          </cell>
          <cell r="J1153">
            <v>851.2</v>
          </cell>
          <cell r="K1153">
            <v>0</v>
          </cell>
          <cell r="L1153">
            <v>0</v>
          </cell>
          <cell r="M1153">
            <v>1000</v>
          </cell>
          <cell r="N1153">
            <v>400</v>
          </cell>
          <cell r="O1153">
            <v>45214</v>
          </cell>
          <cell r="P1153">
            <v>451.20000000000005</v>
          </cell>
        </row>
        <row r="1154">
          <cell r="A1154" t="str">
            <v>372  Сосиски Сочинки Сливочные 0,4 кг ТМ Стародворье  ПОКОМ</v>
          </cell>
          <cell r="E1154" t="str">
            <v>шт</v>
          </cell>
          <cell r="H1154">
            <v>919.2</v>
          </cell>
          <cell r="I1154">
            <v>52</v>
          </cell>
          <cell r="J1154">
            <v>867.2</v>
          </cell>
          <cell r="K1154">
            <v>0</v>
          </cell>
          <cell r="L1154">
            <v>0</v>
          </cell>
          <cell r="M1154">
            <v>1000</v>
          </cell>
          <cell r="N1154">
            <v>400</v>
          </cell>
          <cell r="O1154">
            <v>45213</v>
          </cell>
          <cell r="P1154">
            <v>467.20000000000005</v>
          </cell>
        </row>
        <row r="1155">
          <cell r="A1155" t="str">
            <v>БОНУС_096  Сосиски Баварские,  0.42кг,ПОКОМ</v>
          </cell>
          <cell r="E1155" t="str">
            <v>шт</v>
          </cell>
          <cell r="G1155">
            <v>-1.26</v>
          </cell>
          <cell r="H1155">
            <v>67.62</v>
          </cell>
          <cell r="I1155">
            <v>48.3</v>
          </cell>
          <cell r="J1155">
            <v>18.059999999999999</v>
          </cell>
          <cell r="K1155" t="str">
            <v>Заказ Патяки</v>
          </cell>
          <cell r="L1155" t="str">
            <v>Заказ Полякова</v>
          </cell>
        </row>
        <row r="1156">
          <cell r="A1156" t="str">
            <v>ПОКОМ Логистический Партнер Заморозка</v>
          </cell>
          <cell r="G1156">
            <v>16852.419999999998</v>
          </cell>
          <cell r="H1156">
            <v>14857.31</v>
          </cell>
          <cell r="I1156">
            <v>20400.7</v>
          </cell>
          <cell r="J1156">
            <v>11309.03</v>
          </cell>
        </row>
        <row r="1157">
          <cell r="A1157" t="str">
            <v>Готовые чебупели с ветчиной и сыром Горячая штучка 0,3кг зам  ПОКОМ</v>
          </cell>
          <cell r="E1157" t="str">
            <v>шт</v>
          </cell>
          <cell r="G1157">
            <v>363</v>
          </cell>
          <cell r="H1157">
            <v>299.39999999999998</v>
          </cell>
          <cell r="I1157">
            <v>531.29999999999995</v>
          </cell>
          <cell r="J1157">
            <v>131.1</v>
          </cell>
        </row>
        <row r="1158">
          <cell r="A1158" t="str">
            <v>Готовые чебупели сочные с мясом ТМ Горячая штучка  0,3кг зам  ПОКОМ</v>
          </cell>
          <cell r="E1158" t="str">
            <v>шт</v>
          </cell>
          <cell r="G1158">
            <v>553.5</v>
          </cell>
          <cell r="H1158">
            <v>180</v>
          </cell>
          <cell r="I1158">
            <v>615</v>
          </cell>
          <cell r="J1158">
            <v>118.5</v>
          </cell>
        </row>
        <row r="1159">
          <cell r="A1159" t="str">
            <v>Готовые чебуреки Сочный мегачебурек.Готовые жареные.ВЕС  ПОКОМ</v>
          </cell>
          <cell r="E1159" t="str">
            <v>кг</v>
          </cell>
          <cell r="H1159">
            <v>400.96</v>
          </cell>
          <cell r="I1159">
            <v>53.76</v>
          </cell>
          <cell r="J1159">
            <v>347.2</v>
          </cell>
        </row>
        <row r="1160">
          <cell r="A1160" t="str">
            <v>Жар-ладушки с клубникой и вишней. Жареные с начинкой.ВЕС  ПОКОМ</v>
          </cell>
          <cell r="E1160" t="str">
            <v>кг</v>
          </cell>
          <cell r="H1160">
            <v>266.39999999999998</v>
          </cell>
          <cell r="I1160">
            <v>125.8</v>
          </cell>
          <cell r="J1160">
            <v>140.6</v>
          </cell>
        </row>
        <row r="1161">
          <cell r="A1161" t="str">
            <v>Мини-сосиски в тесте "Фрайпики" 1,8кг ВЕС,  ПОКОМ</v>
          </cell>
          <cell r="E1161" t="str">
            <v>кг</v>
          </cell>
          <cell r="G1161">
            <v>181.8</v>
          </cell>
          <cell r="H1161">
            <v>1.8</v>
          </cell>
          <cell r="I1161">
            <v>183.6</v>
          </cell>
        </row>
        <row r="1162">
          <cell r="A1162" t="str">
            <v>Мини-сосиски в тесте "Фрайпики" 3,7кг ВЕС,  ПОКОМ</v>
          </cell>
          <cell r="E1162" t="str">
            <v>кг</v>
          </cell>
          <cell r="H1162">
            <v>1198.8</v>
          </cell>
          <cell r="I1162">
            <v>817.7</v>
          </cell>
          <cell r="J1162">
            <v>381.1</v>
          </cell>
        </row>
        <row r="1163">
          <cell r="A1163" t="str">
            <v>Наггетсы Нагетосы Сочная курочка ТМ Горячая штучка 0,25 кг зам  ПОКОМ</v>
          </cell>
          <cell r="E1163" t="str">
            <v>шт</v>
          </cell>
          <cell r="G1163">
            <v>32.25</v>
          </cell>
          <cell r="H1163">
            <v>576</v>
          </cell>
          <cell r="I1163">
            <v>184.5</v>
          </cell>
          <cell r="J1163">
            <v>423.75</v>
          </cell>
        </row>
        <row r="1164">
          <cell r="A1164" t="str">
            <v>Наггетсы с индейкой 0,25кг ТМ Вязанка ТС Няняггетсы Сливушки НД2 замор.  ПОКОМ</v>
          </cell>
          <cell r="E1164" t="str">
            <v>шт</v>
          </cell>
          <cell r="G1164">
            <v>383.75</v>
          </cell>
          <cell r="H1164">
            <v>55.5</v>
          </cell>
          <cell r="I1164">
            <v>436.75</v>
          </cell>
          <cell r="J1164">
            <v>2.5</v>
          </cell>
        </row>
        <row r="1165">
          <cell r="A1165" t="str">
            <v>Наггетсы хрустящие п/ф ВЕС ПОКОМ</v>
          </cell>
          <cell r="E1165" t="str">
            <v>кг</v>
          </cell>
          <cell r="H1165">
            <v>1386</v>
          </cell>
          <cell r="I1165">
            <v>702</v>
          </cell>
          <cell r="J1165">
            <v>684</v>
          </cell>
        </row>
        <row r="1166">
          <cell r="A1166" t="str">
            <v>Пельмени Grandmeni со сливочным маслом Горячая штучка 0,75 кг ПОКОМ</v>
          </cell>
          <cell r="E1166" t="str">
            <v>шт</v>
          </cell>
          <cell r="G1166">
            <v>140.25</v>
          </cell>
          <cell r="H1166">
            <v>216</v>
          </cell>
          <cell r="I1166">
            <v>266.25</v>
          </cell>
          <cell r="J1166">
            <v>90</v>
          </cell>
        </row>
        <row r="1167">
          <cell r="A1167" t="str">
            <v>Пельмени Бигбули с мясом, Горячая штучка 0,9кг  ПОКОМ</v>
          </cell>
          <cell r="E1167" t="str">
            <v>шт</v>
          </cell>
          <cell r="G1167">
            <v>565.20000000000005</v>
          </cell>
          <cell r="H1167">
            <v>403.2</v>
          </cell>
          <cell r="I1167">
            <v>745.2</v>
          </cell>
          <cell r="J1167">
            <v>223.2</v>
          </cell>
        </row>
        <row r="1168">
          <cell r="A1168" t="str">
            <v>Пельмени Бульмени с говядиной и свининой Горячая шт. 0,9 кг  ПОКОМ</v>
          </cell>
          <cell r="E1168" t="str">
            <v>шт</v>
          </cell>
          <cell r="G1168">
            <v>1745.1</v>
          </cell>
          <cell r="H1168">
            <v>391.5</v>
          </cell>
          <cell r="I1168">
            <v>1862.1</v>
          </cell>
          <cell r="J1168">
            <v>274.5</v>
          </cell>
        </row>
        <row r="1169">
          <cell r="A1169" t="str">
            <v>Пельмени Бульмени с говядиной и свининой Горячая штучка 0,43  ПОКОМ</v>
          </cell>
          <cell r="E1169" t="str">
            <v>шт</v>
          </cell>
          <cell r="G1169">
            <v>11.18</v>
          </cell>
          <cell r="H1169">
            <v>178.88</v>
          </cell>
          <cell r="I1169">
            <v>60.63</v>
          </cell>
          <cell r="J1169">
            <v>129.43</v>
          </cell>
        </row>
        <row r="1170">
          <cell r="A1170" t="str">
            <v>Пельмени Бульмени с говядиной и свининой Наваристые Горячая штучка ВЕС  ПОКОМ</v>
          </cell>
          <cell r="E1170" t="str">
            <v>кг</v>
          </cell>
          <cell r="G1170">
            <v>2945</v>
          </cell>
          <cell r="H1170">
            <v>1250</v>
          </cell>
          <cell r="I1170">
            <v>2480</v>
          </cell>
          <cell r="J1170">
            <v>1715</v>
          </cell>
        </row>
        <row r="1171">
          <cell r="A1171" t="str">
            <v>Пельмени Бульмени со сливочным маслом Горячая штучка 0,9 кг  ПОКОМ</v>
          </cell>
          <cell r="E1171" t="str">
            <v>шт</v>
          </cell>
          <cell r="G1171">
            <v>1251.9000000000001</v>
          </cell>
          <cell r="H1171">
            <v>721.8</v>
          </cell>
          <cell r="I1171">
            <v>1662.3</v>
          </cell>
          <cell r="J1171">
            <v>311.39999999999998</v>
          </cell>
        </row>
        <row r="1172">
          <cell r="A1172" t="str">
            <v>Пельмени Бульмени со сливочным маслом ТМ Горячая шт. 0,43 кг  ПОКОМ</v>
          </cell>
          <cell r="E1172" t="str">
            <v>шт</v>
          </cell>
          <cell r="G1172">
            <v>-0.86</v>
          </cell>
          <cell r="H1172">
            <v>344.86</v>
          </cell>
          <cell r="I1172">
            <v>62.35</v>
          </cell>
          <cell r="J1172">
            <v>281.64999999999998</v>
          </cell>
        </row>
        <row r="1173">
          <cell r="A1173" t="str">
            <v>Пельмени Мясорубские ТМ Стародворье фоу-пак равиоли 0,7 кг.  Поком</v>
          </cell>
          <cell r="E1173" t="str">
            <v>шт</v>
          </cell>
          <cell r="H1173">
            <v>252</v>
          </cell>
          <cell r="I1173">
            <v>71.400000000000006</v>
          </cell>
          <cell r="J1173">
            <v>180.6</v>
          </cell>
        </row>
        <row r="1174">
          <cell r="A1174" t="str">
            <v>Пельмени Отборные из свинины и говядины 0,9 кг ТМ Стародворье ТС Медвежье ушко  ПОКОМ</v>
          </cell>
          <cell r="E1174" t="str">
            <v>шт</v>
          </cell>
          <cell r="G1174">
            <v>368.1</v>
          </cell>
          <cell r="I1174">
            <v>363.6</v>
          </cell>
          <cell r="J1174">
            <v>4.5</v>
          </cell>
        </row>
        <row r="1175">
          <cell r="A1175" t="str">
            <v>Пельмени С говядиной и свининой, ВЕС, ТМ Славница сфера пуговки  ПОКОМ</v>
          </cell>
          <cell r="E1175" t="str">
            <v>кг</v>
          </cell>
          <cell r="G1175">
            <v>2600</v>
          </cell>
          <cell r="H1175">
            <v>1800</v>
          </cell>
          <cell r="I1175">
            <v>2170</v>
          </cell>
          <cell r="J1175">
            <v>2230</v>
          </cell>
        </row>
        <row r="1176">
          <cell r="A1176" t="str">
            <v>Пельмени Со свининой и говядиной ТМ Особый рецепт Любимая ложка 1,0 кг  ПОКОМ</v>
          </cell>
          <cell r="E1176" t="str">
            <v>шт</v>
          </cell>
          <cell r="G1176">
            <v>1643</v>
          </cell>
          <cell r="H1176">
            <v>1201</v>
          </cell>
          <cell r="I1176">
            <v>1949</v>
          </cell>
          <cell r="J1176">
            <v>895</v>
          </cell>
        </row>
        <row r="1177">
          <cell r="A1177" t="str">
            <v>Снеки  ЖАР-мени ВЕС. рубленые в тесте замор.  ПОКОМ</v>
          </cell>
          <cell r="E1177" t="str">
            <v>кг</v>
          </cell>
          <cell r="G1177">
            <v>748</v>
          </cell>
          <cell r="H1177">
            <v>1298</v>
          </cell>
          <cell r="I1177">
            <v>1126</v>
          </cell>
          <cell r="J1177">
            <v>920</v>
          </cell>
        </row>
        <row r="1178">
          <cell r="A1178" t="str">
            <v>Сосиски Оригинальные заморож. ТМ Стародворье в вак 0,33 кг  Поком</v>
          </cell>
          <cell r="E1178" t="str">
            <v>шт</v>
          </cell>
          <cell r="H1178">
            <v>33.659999999999997</v>
          </cell>
          <cell r="I1178">
            <v>3.96</v>
          </cell>
          <cell r="J1178">
            <v>29.7</v>
          </cell>
        </row>
        <row r="1179">
          <cell r="A1179" t="str">
            <v>Фрай-пицца с ветчиной и грибами 3,0 кг. ВЕС.  ПОКОМ</v>
          </cell>
          <cell r="E1179" t="str">
            <v>кг</v>
          </cell>
          <cell r="H1179">
            <v>300</v>
          </cell>
          <cell r="I1179">
            <v>129</v>
          </cell>
          <cell r="J1179">
            <v>171</v>
          </cell>
        </row>
        <row r="1180">
          <cell r="A1180" t="str">
            <v>Хотстеры ТМ Горячая штучка ТС Хотстеры 0,25 кг зам  ПОКОМ</v>
          </cell>
          <cell r="E1180" t="str">
            <v>шт</v>
          </cell>
          <cell r="G1180">
            <v>90.25</v>
          </cell>
          <cell r="H1180">
            <v>376.25</v>
          </cell>
          <cell r="I1180">
            <v>202.25</v>
          </cell>
          <cell r="J1180">
            <v>264.25</v>
          </cell>
        </row>
        <row r="1181">
          <cell r="A1181" t="str">
            <v>Хрустящие крылышки. В панировке куриные жареные.ВЕС  ПОКОМ</v>
          </cell>
          <cell r="E1181" t="str">
            <v>кг</v>
          </cell>
          <cell r="H1181">
            <v>100.8</v>
          </cell>
          <cell r="I1181">
            <v>108.6</v>
          </cell>
          <cell r="J1181">
            <v>-7.8</v>
          </cell>
        </row>
        <row r="1182">
          <cell r="A1182" t="str">
            <v>Чебупицца курочка по-итальянски Горячая штучка 0,25 кг зам  ПОКОМ</v>
          </cell>
          <cell r="E1182" t="str">
            <v>шт</v>
          </cell>
          <cell r="G1182">
            <v>185.75</v>
          </cell>
          <cell r="H1182">
            <v>426</v>
          </cell>
          <cell r="I1182">
            <v>303.5</v>
          </cell>
          <cell r="J1182">
            <v>308.25</v>
          </cell>
        </row>
        <row r="1183">
          <cell r="A1183" t="str">
            <v>Чебупицца Пепперони ТМ Горячая штучка ТС Чебупицца 0.25кг зам  ПОКОМ</v>
          </cell>
          <cell r="E1183" t="str">
            <v>шт</v>
          </cell>
          <cell r="G1183">
            <v>160.25</v>
          </cell>
          <cell r="H1183">
            <v>399</v>
          </cell>
          <cell r="I1183">
            <v>265.25</v>
          </cell>
          <cell r="J1183">
            <v>294</v>
          </cell>
        </row>
        <row r="1184">
          <cell r="A1184" t="str">
            <v>Чебуреки Мясные вес 2,7 кг Кулинарные изделия мясосодержащие рубленые в тесте жарен  ПОКОМ</v>
          </cell>
          <cell r="E1184" t="str">
            <v>кг</v>
          </cell>
          <cell r="H1184">
            <v>499.5</v>
          </cell>
          <cell r="I1184">
            <v>18.899999999999999</v>
          </cell>
          <cell r="J1184">
            <v>480.6</v>
          </cell>
        </row>
        <row r="1185">
          <cell r="A1185" t="str">
            <v>Чебуреки сочные, ВЕС, куриные жарен. зам  ПОКОМ</v>
          </cell>
          <cell r="E1185" t="str">
            <v>кг</v>
          </cell>
          <cell r="G1185">
            <v>2885</v>
          </cell>
          <cell r="H1185">
            <v>300</v>
          </cell>
          <cell r="I1185">
            <v>2900</v>
          </cell>
          <cell r="J1185">
            <v>285</v>
          </cell>
        </row>
        <row r="1186">
          <cell r="A1186" t="str">
            <v>РАДИУС ПТК ООО</v>
          </cell>
          <cell r="G1186">
            <v>83.44</v>
          </cell>
          <cell r="H1186">
            <v>3.5000000000000003E-2</v>
          </cell>
          <cell r="I1186">
            <v>25.2</v>
          </cell>
          <cell r="J1186">
            <v>58.274999999999999</v>
          </cell>
        </row>
        <row r="1187">
          <cell r="A1187" t="str">
            <v>S-02 Швабра с насадкой из микрофибры с телеск.руч. Ворс  РАДИУС</v>
          </cell>
          <cell r="E1187" t="str">
            <v>шт</v>
          </cell>
          <cell r="G1187">
            <v>15.05</v>
          </cell>
          <cell r="I1187">
            <v>4.9000000000000004</v>
          </cell>
          <cell r="J1187">
            <v>10.15</v>
          </cell>
        </row>
        <row r="1188">
          <cell r="A1188" t="str">
            <v>S-02A Насадка на швабры Ворс  РАДИУС</v>
          </cell>
          <cell r="E1188" t="str">
            <v>шт</v>
          </cell>
          <cell r="G1188">
            <v>11.2</v>
          </cell>
          <cell r="I1188">
            <v>7</v>
          </cell>
          <cell r="J1188">
            <v>4.2</v>
          </cell>
        </row>
        <row r="1189">
          <cell r="A1189" t="str">
            <v>Г-01 Губка д/п "Mini" 10 шт. - 40 в уп.  РАДИУС</v>
          </cell>
          <cell r="E1189" t="str">
            <v>шт</v>
          </cell>
          <cell r="G1189">
            <v>2.94</v>
          </cell>
          <cell r="I1189">
            <v>0.875</v>
          </cell>
          <cell r="J1189">
            <v>2.0649999999999999</v>
          </cell>
        </row>
        <row r="1190">
          <cell r="A1190" t="str">
            <v>Г-02 Губки д/п "Mini" 5 шт. - 60 в уп.  РАДИУС</v>
          </cell>
          <cell r="E1190" t="str">
            <v>шт</v>
          </cell>
          <cell r="G1190">
            <v>8.33</v>
          </cell>
          <cell r="I1190">
            <v>0.105</v>
          </cell>
          <cell r="J1190">
            <v>8.2249999999999996</v>
          </cell>
        </row>
        <row r="1191">
          <cell r="A1191" t="str">
            <v>Г-04 Губки д/п "Midi" 5 шт. - 60 в уп.  РАДИУС</v>
          </cell>
          <cell r="E1191" t="str">
            <v>шт</v>
          </cell>
          <cell r="G1191">
            <v>10.64</v>
          </cell>
          <cell r="I1191">
            <v>0.63</v>
          </cell>
          <cell r="J1191">
            <v>10.01</v>
          </cell>
        </row>
        <row r="1192">
          <cell r="A1192" t="str">
            <v>Г-06 Губка д/п "MAXI" 5 шт. - 50 в уп.  РАДИУС</v>
          </cell>
          <cell r="E1192" t="str">
            <v>шт</v>
          </cell>
          <cell r="G1192">
            <v>5.81</v>
          </cell>
          <cell r="I1192">
            <v>4.2350000000000003</v>
          </cell>
          <cell r="J1192">
            <v>1.575</v>
          </cell>
        </row>
        <row r="1193">
          <cell r="A1193" t="str">
            <v>Г-09 Губка д/п "Кольчуга" 2 шт. - 60 в уп.  РАДИУС</v>
          </cell>
          <cell r="E1193" t="str">
            <v>шт</v>
          </cell>
          <cell r="G1193">
            <v>0.80500000000000005</v>
          </cell>
          <cell r="I1193">
            <v>0.80500000000000005</v>
          </cell>
        </row>
        <row r="1194">
          <cell r="A1194" t="str">
            <v>Г-13 Губка д/п "SUPER MAXI" 10 шт. -16 в уп.  РАДИУС</v>
          </cell>
          <cell r="E1194" t="str">
            <v>шт</v>
          </cell>
          <cell r="G1194">
            <v>3.5000000000000003E-2</v>
          </cell>
          <cell r="I1194">
            <v>3.5000000000000003E-2</v>
          </cell>
        </row>
        <row r="1195">
          <cell r="A1195" t="str">
            <v>Г-14 Губки д/п "SUPER MAXI" 5 шт. - 60 в уп.  РАДИУС</v>
          </cell>
          <cell r="E1195" t="str">
            <v>шт</v>
          </cell>
          <cell r="G1195">
            <v>0.94499999999999995</v>
          </cell>
          <cell r="I1195">
            <v>0.94499999999999995</v>
          </cell>
        </row>
        <row r="1196">
          <cell r="A1196" t="str">
            <v>Г-18 Губка для посуды "Ёжик" 2 шт. - 60 в уп.  РАДИУС</v>
          </cell>
          <cell r="E1196" t="str">
            <v>шт</v>
          </cell>
          <cell r="G1196">
            <v>4.8650000000000002</v>
          </cell>
          <cell r="I1196">
            <v>0.38500000000000001</v>
          </cell>
          <cell r="J1196">
            <v>4.4800000000000004</v>
          </cell>
        </row>
        <row r="1197">
          <cell r="A1197" t="str">
            <v>Г-19 Губка для посуды "Нежная" 2 шт. - 60 в уп.  РАДИУС</v>
          </cell>
          <cell r="E1197" t="str">
            <v>шт</v>
          </cell>
          <cell r="G1197">
            <v>7.56</v>
          </cell>
          <cell r="I1197">
            <v>0.63</v>
          </cell>
          <cell r="J1197">
            <v>6.93</v>
          </cell>
        </row>
        <row r="1198">
          <cell r="A1198" t="str">
            <v>Г-27 Губка д/п "MAXI" 10 шт. - 20 в уп.  РАДИУС</v>
          </cell>
          <cell r="E1198" t="str">
            <v>шт</v>
          </cell>
          <cell r="G1198">
            <v>0.17499999999999999</v>
          </cell>
          <cell r="H1198">
            <v>3.5000000000000003E-2</v>
          </cell>
          <cell r="I1198">
            <v>0.21</v>
          </cell>
        </row>
        <row r="1199">
          <cell r="A1199" t="str">
            <v>ГА-01 Губка прямоугольная "Форсаж" - 24 в уп.  РАДИУС</v>
          </cell>
          <cell r="E1199" t="str">
            <v>шт</v>
          </cell>
          <cell r="G1199">
            <v>0.77</v>
          </cell>
          <cell r="I1199">
            <v>0.63</v>
          </cell>
          <cell r="J1199">
            <v>0.14000000000000001</v>
          </cell>
        </row>
        <row r="1200">
          <cell r="A1200" t="str">
            <v>ГА-02 Губка прямоугольная "Светофор" - 24 в уп-  РАДИУС</v>
          </cell>
          <cell r="E1200" t="str">
            <v>шт</v>
          </cell>
          <cell r="G1200">
            <v>1.05</v>
          </cell>
          <cell r="I1200">
            <v>0.38500000000000001</v>
          </cell>
          <cell r="J1200">
            <v>0.66500000000000004</v>
          </cell>
        </row>
        <row r="1201">
          <cell r="A1201" t="str">
            <v>С-06 Салфетка абразивная цветная 3 ил-. 133x90 - 80 в уп.  РАДИУС</v>
          </cell>
          <cell r="E1201" t="str">
            <v>шт</v>
          </cell>
          <cell r="G1201">
            <v>0.38500000000000001</v>
          </cell>
          <cell r="I1201">
            <v>0.38500000000000001</v>
          </cell>
        </row>
        <row r="1202">
          <cell r="A1202" t="str">
            <v>С-08 Салфетка из микрофибры 1 шт. 300x300 - 100 в уп.  РАДИУС</v>
          </cell>
          <cell r="E1202" t="str">
            <v>шт</v>
          </cell>
          <cell r="G1202">
            <v>2.1</v>
          </cell>
          <cell r="I1202">
            <v>2.1</v>
          </cell>
        </row>
        <row r="1203">
          <cell r="A1203" t="str">
            <v>Т-01 Тряпка для м/пола х/б /Белая/ 700x750 - 30 в уп.  РАДИУС</v>
          </cell>
          <cell r="E1203" t="str">
            <v>шт</v>
          </cell>
          <cell r="G1203">
            <v>2.87</v>
          </cell>
          <cell r="I1203">
            <v>0.52500000000000002</v>
          </cell>
          <cell r="J1203">
            <v>2.3450000000000002</v>
          </cell>
        </row>
        <row r="1204">
          <cell r="A1204" t="str">
            <v>Т-02 Тряпка для м/пола х/б /Белая/ 500x600 - 40 в уп.  РАДИУС</v>
          </cell>
          <cell r="E1204" t="str">
            <v>шт</v>
          </cell>
          <cell r="G1204">
            <v>4.83</v>
          </cell>
          <cell r="I1204">
            <v>0.35</v>
          </cell>
          <cell r="J1204">
            <v>4.4800000000000004</v>
          </cell>
        </row>
        <row r="1205">
          <cell r="A1205" t="str">
            <v>Т-03 Тряпка для м/пола х/б /Серая/ 500x600 - 40 в уп.  РАДИУС</v>
          </cell>
          <cell r="E1205" t="str">
            <v>шт</v>
          </cell>
          <cell r="G1205">
            <v>3.08</v>
          </cell>
          <cell r="I1205">
            <v>7.0000000000000007E-2</v>
          </cell>
          <cell r="J1205">
            <v>3.01</v>
          </cell>
        </row>
        <row r="1206">
          <cell r="A1206" t="str">
            <v>Ресурс ООО</v>
          </cell>
          <cell r="G1206">
            <v>2103.36</v>
          </cell>
          <cell r="H1206">
            <v>18.28</v>
          </cell>
          <cell r="I1206">
            <v>706.67</v>
          </cell>
          <cell r="J1206">
            <v>1414.97</v>
          </cell>
        </row>
        <row r="1207">
          <cell r="A1207" t="str">
            <v>690 Ш/б - каша овсяная с клубникой 20х40гр.  Ресурс</v>
          </cell>
          <cell r="E1207" t="str">
            <v>шт</v>
          </cell>
          <cell r="H1207">
            <v>0.12</v>
          </cell>
          <cell r="I1207">
            <v>0.12</v>
          </cell>
        </row>
        <row r="1208">
          <cell r="A1208" t="str">
            <v>695 Ш/б - каша овсяная с черникой 20х40гр.  Ресурс</v>
          </cell>
          <cell r="E1208" t="str">
            <v>шт</v>
          </cell>
          <cell r="G1208">
            <v>3.24</v>
          </cell>
          <cell r="I1208">
            <v>3.16</v>
          </cell>
          <cell r="J1208">
            <v>0.08</v>
          </cell>
        </row>
        <row r="1209">
          <cell r="A1209" t="str">
            <v>696 Ш/б - каша овсяная с яблоком 20х40гр.  Ресурс</v>
          </cell>
          <cell r="E1209" t="str">
            <v>шт</v>
          </cell>
          <cell r="H1209">
            <v>0.12</v>
          </cell>
          <cell r="I1209">
            <v>0.12</v>
          </cell>
        </row>
        <row r="1210">
          <cell r="A1210" t="str">
            <v>770 Каша овсяная б/п с клубникой 0,04*5 (6)  Ресурс</v>
          </cell>
          <cell r="E1210" t="str">
            <v>шт</v>
          </cell>
          <cell r="G1210">
            <v>45</v>
          </cell>
          <cell r="I1210">
            <v>35.799999999999997</v>
          </cell>
          <cell r="J1210">
            <v>9.1999999999999993</v>
          </cell>
        </row>
        <row r="1211">
          <cell r="A1211" t="str">
            <v>771 Каша овсяная б/п с черникой 0,04*5 (6)  Ресурс</v>
          </cell>
          <cell r="E1211" t="str">
            <v>шт</v>
          </cell>
          <cell r="G1211">
            <v>69</v>
          </cell>
          <cell r="H1211">
            <v>0.6</v>
          </cell>
          <cell r="I1211">
            <v>16.399999999999999</v>
          </cell>
          <cell r="J1211">
            <v>53.2</v>
          </cell>
        </row>
        <row r="1212">
          <cell r="A1212" t="str">
            <v>772 Каша овсяная б/п с яблоком 0,04*5 (6)  Ресурс</v>
          </cell>
          <cell r="E1212" t="str">
            <v>шт</v>
          </cell>
          <cell r="G1212">
            <v>53.2</v>
          </cell>
          <cell r="I1212">
            <v>37.799999999999997</v>
          </cell>
          <cell r="J1212">
            <v>15.4</v>
          </cell>
        </row>
        <row r="1213">
          <cell r="A1213" t="str">
            <v>773 Каша овсяная б/п с малиной и сливками 0,04*5 (6)  Ресурс</v>
          </cell>
          <cell r="E1213" t="str">
            <v>шт</v>
          </cell>
          <cell r="G1213">
            <v>6.52</v>
          </cell>
          <cell r="H1213">
            <v>0.04</v>
          </cell>
          <cell r="I1213">
            <v>3.32</v>
          </cell>
          <cell r="J1213">
            <v>3.24</v>
          </cell>
        </row>
        <row r="1214">
          <cell r="A1214" t="str">
            <v>774 Каша овсяная б/п с малиной 0,04*5 (6)  Ресурс</v>
          </cell>
          <cell r="E1214" t="str">
            <v>шт</v>
          </cell>
          <cell r="G1214">
            <v>51.4</v>
          </cell>
          <cell r="H1214">
            <v>0.2</v>
          </cell>
          <cell r="I1214">
            <v>36.6</v>
          </cell>
          <cell r="J1214">
            <v>15</v>
          </cell>
        </row>
        <row r="1215">
          <cell r="A1215" t="str">
            <v>775 Каша овсяная б/п с персиком 0,04*5 (6)  Ресурс</v>
          </cell>
          <cell r="E1215" t="str">
            <v>шт</v>
          </cell>
          <cell r="G1215">
            <v>38.200000000000003</v>
          </cell>
          <cell r="I1215">
            <v>38.200000000000003</v>
          </cell>
        </row>
        <row r="1216">
          <cell r="A1216" t="str">
            <v>776 Каша овсяная б/п с клубникой и сливками 0,04*5 (6)  Ресурс</v>
          </cell>
          <cell r="E1216" t="str">
            <v>шт</v>
          </cell>
          <cell r="G1216">
            <v>33</v>
          </cell>
          <cell r="H1216">
            <v>2.4</v>
          </cell>
          <cell r="I1216">
            <v>9.8000000000000007</v>
          </cell>
          <cell r="J1216">
            <v>25.6</v>
          </cell>
        </row>
        <row r="1217">
          <cell r="A1217" t="str">
            <v>777 Каша овсяная б/п "Ассорти 5 вкусов" 0,04*5  Ресурс</v>
          </cell>
          <cell r="E1217" t="str">
            <v>шт</v>
          </cell>
          <cell r="G1217">
            <v>54.2</v>
          </cell>
          <cell r="I1217">
            <v>17.600000000000001</v>
          </cell>
          <cell r="J1217">
            <v>36.6</v>
          </cell>
        </row>
        <row r="1218">
          <cell r="A1218" t="str">
            <v>778 Каша овсяная б/п с черной смородиной 0,04*5 (6)  Ресурс</v>
          </cell>
          <cell r="E1218" t="str">
            <v>шт</v>
          </cell>
          <cell r="G1218">
            <v>105.8</v>
          </cell>
          <cell r="I1218">
            <v>8.6</v>
          </cell>
          <cell r="J1218">
            <v>97.2</v>
          </cell>
        </row>
        <row r="1219">
          <cell r="A1219" t="str">
            <v>780 Каша овсяная б/п "Ассорти из лесных ягод" 0,04*5  Ресурс</v>
          </cell>
          <cell r="E1219" t="str">
            <v>шт</v>
          </cell>
          <cell r="G1219">
            <v>96</v>
          </cell>
          <cell r="I1219">
            <v>8.4</v>
          </cell>
          <cell r="J1219">
            <v>87.6</v>
          </cell>
        </row>
        <row r="1220">
          <cell r="A1220" t="str">
            <v>840 Хлопья овсяные "Геркулес богатырский семейный" (10 мин)  Ресурс</v>
          </cell>
          <cell r="E1220" t="str">
            <v>шт</v>
          </cell>
          <cell r="G1220">
            <v>64.5</v>
          </cell>
          <cell r="I1220">
            <v>64.5</v>
          </cell>
        </row>
        <row r="1221">
          <cell r="A1221" t="str">
            <v>850 Хлопья овсяные традиционные 0,4 кг  Ресурс</v>
          </cell>
          <cell r="E1221" t="str">
            <v>шт</v>
          </cell>
          <cell r="G1221">
            <v>142</v>
          </cell>
          <cell r="I1221">
            <v>34.4</v>
          </cell>
          <cell r="J1221">
            <v>107.6</v>
          </cell>
        </row>
        <row r="1222">
          <cell r="A1222" t="str">
            <v>851 Хлопья овсяные питательные 0,4 кг  Ресурс</v>
          </cell>
          <cell r="E1222" t="str">
            <v>шт</v>
          </cell>
          <cell r="G1222">
            <v>133.19999999999999</v>
          </cell>
          <cell r="H1222">
            <v>8.4</v>
          </cell>
          <cell r="I1222">
            <v>36.799999999999997</v>
          </cell>
          <cell r="J1222">
            <v>104.8</v>
          </cell>
        </row>
        <row r="1223">
          <cell r="A1223" t="str">
            <v>852 Хлопья овсяные быстрые 0,4 кг  Ресурс</v>
          </cell>
          <cell r="E1223" t="str">
            <v>шт</v>
          </cell>
          <cell r="G1223">
            <v>197.6</v>
          </cell>
          <cell r="I1223">
            <v>22.4</v>
          </cell>
          <cell r="J1223">
            <v>175.2</v>
          </cell>
        </row>
        <row r="1224">
          <cell r="A1224" t="str">
            <v>853 Хлопья овсяные моментальные 0,4 кг  Ресурс</v>
          </cell>
          <cell r="E1224" t="str">
            <v>шт</v>
          </cell>
          <cell r="G1224">
            <v>135.19999999999999</v>
          </cell>
          <cell r="I1224">
            <v>18</v>
          </cell>
          <cell r="J1224">
            <v>117.2</v>
          </cell>
        </row>
        <row r="1225">
          <cell r="A1225" t="str">
            <v>854 Хлопья овсяные быстрые с пшеничными отрубями 0,4 кг  Ресурс</v>
          </cell>
          <cell r="E1225" t="str">
            <v>шт</v>
          </cell>
          <cell r="G1225">
            <v>251.2</v>
          </cell>
          <cell r="I1225">
            <v>35.6</v>
          </cell>
          <cell r="J1225">
            <v>215.6</v>
          </cell>
        </row>
        <row r="1226">
          <cell r="A1226" t="str">
            <v>856 Хлопья 4 злака 0,35 кг  Ресурс</v>
          </cell>
          <cell r="E1226" t="str">
            <v>шт</v>
          </cell>
          <cell r="G1226">
            <v>74.900000000000006</v>
          </cell>
          <cell r="I1226">
            <v>46.55</v>
          </cell>
          <cell r="J1226">
            <v>28.35</v>
          </cell>
        </row>
        <row r="1227">
          <cell r="A1227" t="str">
            <v>857 Хлопья 4 злака с пшеничными отрубями 0,35 кг  Ресурс</v>
          </cell>
          <cell r="E1227" t="str">
            <v>шт</v>
          </cell>
          <cell r="G1227">
            <v>128.1</v>
          </cell>
          <cell r="I1227">
            <v>4.9000000000000004</v>
          </cell>
          <cell r="J1227">
            <v>123.2</v>
          </cell>
        </row>
        <row r="1228">
          <cell r="A1228" t="str">
            <v>864 Хлопья овсяные 0,4 кг  Ресурс</v>
          </cell>
          <cell r="E1228" t="str">
            <v>шт</v>
          </cell>
          <cell r="G1228">
            <v>15.6</v>
          </cell>
          <cell r="H1228">
            <v>6</v>
          </cell>
          <cell r="I1228">
            <v>21.6</v>
          </cell>
        </row>
        <row r="1229">
          <cell r="A1229" t="str">
            <v>865 Хлопья 5 злаков 0,4 кг  Ресурс</v>
          </cell>
          <cell r="E1229" t="str">
            <v>шт</v>
          </cell>
          <cell r="G1229">
            <v>59.6</v>
          </cell>
          <cell r="H1229">
            <v>0.4</v>
          </cell>
          <cell r="I1229">
            <v>58.8</v>
          </cell>
          <cell r="J1229">
            <v>1.2</v>
          </cell>
        </row>
        <row r="1230">
          <cell r="A1230" t="str">
            <v>873 Хлопья овсяные "Геркулес" 0,4 кг  Ресурс</v>
          </cell>
          <cell r="E1230" t="str">
            <v>шт</v>
          </cell>
          <cell r="G1230">
            <v>2</v>
          </cell>
          <cell r="I1230">
            <v>2</v>
          </cell>
        </row>
        <row r="1231">
          <cell r="A1231" t="str">
            <v>874 Хлопья овсяные "Геркулес Богатырский 10 минут" 0,5 кг Ресурс</v>
          </cell>
          <cell r="E1231" t="str">
            <v>шт</v>
          </cell>
          <cell r="G1231">
            <v>24</v>
          </cell>
          <cell r="I1231">
            <v>24</v>
          </cell>
        </row>
        <row r="1232">
          <cell r="A1232" t="str">
            <v>875 Хлопья овсяные "Геркулес Богатырский 15 минут" 0,5 кг  Ресурс</v>
          </cell>
          <cell r="E1232" t="str">
            <v>шт</v>
          </cell>
          <cell r="G1232">
            <v>87</v>
          </cell>
          <cell r="I1232">
            <v>46</v>
          </cell>
          <cell r="J1232">
            <v>41</v>
          </cell>
        </row>
        <row r="1233">
          <cell r="A1233" t="str">
            <v>876 Хлопья овсяные "Геркулес Богатырский 20 минут" 0,5 кг  Ресурс</v>
          </cell>
          <cell r="E1233" t="str">
            <v>шт</v>
          </cell>
          <cell r="G1233">
            <v>94.5</v>
          </cell>
          <cell r="I1233">
            <v>38</v>
          </cell>
          <cell r="J1233">
            <v>56.5</v>
          </cell>
        </row>
        <row r="1234">
          <cell r="A1234" t="str">
            <v>877 Хлопья овсяные 0,4 кг  Ресурс</v>
          </cell>
          <cell r="E1234" t="str">
            <v>шт</v>
          </cell>
          <cell r="G1234">
            <v>68</v>
          </cell>
          <cell r="I1234">
            <v>22.8</v>
          </cell>
          <cell r="J1234">
            <v>45.2</v>
          </cell>
        </row>
        <row r="1235">
          <cell r="A1235" t="str">
            <v>878 Хлопья 5 злаков 0,4 кг  Ресурс</v>
          </cell>
          <cell r="E1235" t="str">
            <v>шт</v>
          </cell>
          <cell r="G1235">
            <v>70.400000000000006</v>
          </cell>
          <cell r="I1235">
            <v>14.4</v>
          </cell>
          <cell r="J1235">
            <v>56</v>
          </cell>
        </row>
        <row r="1236">
          <cell r="A1236" t="str">
            <v>Рублевский ТД</v>
          </cell>
          <cell r="G1236">
            <v>827.12599999999998</v>
          </cell>
          <cell r="H1236">
            <v>15.58</v>
          </cell>
          <cell r="I1236">
            <v>396.13799999999998</v>
          </cell>
          <cell r="J1236">
            <v>446.56799999999998</v>
          </cell>
        </row>
        <row r="1237">
          <cell r="A1237" t="str">
            <v>Рублевский заморозка</v>
          </cell>
          <cell r="G1237">
            <v>224.8</v>
          </cell>
          <cell r="I1237">
            <v>148</v>
          </cell>
          <cell r="J1237">
            <v>76.8</v>
          </cell>
        </row>
        <row r="1238">
          <cell r="A1238" t="str">
            <v>13268 Пельмени "Сибирские", кат В (800гр.)  Рублевский</v>
          </cell>
          <cell r="E1238" t="str">
            <v>шт</v>
          </cell>
          <cell r="G1238">
            <v>68.8</v>
          </cell>
          <cell r="I1238">
            <v>24.8</v>
          </cell>
          <cell r="J1238">
            <v>44</v>
          </cell>
        </row>
        <row r="1239">
          <cell r="A1239" t="str">
            <v>14554 Пельмени "Рублевские с говядиной",  (фикс вес 800 г)  Рублевский</v>
          </cell>
          <cell r="E1239" t="str">
            <v>шт</v>
          </cell>
          <cell r="G1239">
            <v>56.8</v>
          </cell>
          <cell r="I1239">
            <v>50.4</v>
          </cell>
          <cell r="J1239">
            <v>6.4</v>
          </cell>
        </row>
        <row r="1240">
          <cell r="A1240" t="str">
            <v>14556 Пельмени "Рублевские классические",. Мясной ( фикс вес 800 г)  Рублевский</v>
          </cell>
          <cell r="E1240" t="str">
            <v>шт</v>
          </cell>
          <cell r="G1240">
            <v>51.2</v>
          </cell>
          <cell r="I1240">
            <v>24.8</v>
          </cell>
          <cell r="J1240">
            <v>26.4</v>
          </cell>
        </row>
        <row r="1241">
          <cell r="A1241" t="str">
            <v>14809 Фрикадельки "Рублевские из курицы с зеленью", замороженные.  Рублевский</v>
          </cell>
          <cell r="E1241" t="str">
            <v>шт</v>
          </cell>
          <cell r="G1241">
            <v>33.6</v>
          </cell>
          <cell r="I1241">
            <v>33.6</v>
          </cell>
        </row>
        <row r="1242">
          <cell r="A1242" t="str">
            <v>14811 Фрикадельки "Рублевские из свинины и говядины", замороженные  Рублевский</v>
          </cell>
          <cell r="E1242" t="str">
            <v>шт</v>
          </cell>
          <cell r="G1242">
            <v>14.4</v>
          </cell>
          <cell r="I1242">
            <v>14.4</v>
          </cell>
        </row>
        <row r="1243">
          <cell r="A1243" t="str">
            <v>Рублевский ТД КГ</v>
          </cell>
          <cell r="G1243">
            <v>129.226</v>
          </cell>
          <cell r="H1243">
            <v>14.33</v>
          </cell>
          <cell r="I1243">
            <v>106.998</v>
          </cell>
          <cell r="J1243">
            <v>36.558</v>
          </cell>
        </row>
        <row r="1244">
          <cell r="A1244" t="str">
            <v>15125  Колбаса "Зернистая полусухая" Колб сырокопчёное  Рублевский</v>
          </cell>
          <cell r="E1244" t="str">
            <v>кг</v>
          </cell>
          <cell r="G1244">
            <v>23.981999999999999</v>
          </cell>
          <cell r="H1244">
            <v>2.6859999999999999</v>
          </cell>
          <cell r="I1244">
            <v>24.56</v>
          </cell>
          <cell r="J1244">
            <v>2.1080000000000001</v>
          </cell>
        </row>
        <row r="1245">
          <cell r="A1245" t="str">
            <v>15127 Колбаса "Брауншвейгская полусухая"  Колбасное из сырокопчёное  Рублевский</v>
          </cell>
          <cell r="E1245" t="str">
            <v>кг</v>
          </cell>
          <cell r="G1245">
            <v>29.41</v>
          </cell>
          <cell r="H1245">
            <v>2.734</v>
          </cell>
          <cell r="I1245">
            <v>24.736000000000001</v>
          </cell>
          <cell r="J1245">
            <v>7.4080000000000004</v>
          </cell>
        </row>
        <row r="1246">
          <cell r="A1246" t="str">
            <v>15705  Колбаса "Еврейская полусухая" Колб сырокопчен  Рублевский</v>
          </cell>
          <cell r="E1246" t="str">
            <v>кг</v>
          </cell>
          <cell r="G1246">
            <v>3.64</v>
          </cell>
          <cell r="H1246">
            <v>0.17599999999999999</v>
          </cell>
          <cell r="I1246">
            <v>3.8159999999999998</v>
          </cell>
        </row>
        <row r="1247">
          <cell r="A1247" t="str">
            <v>15707 Колбаса "Свиная полусухая" колб сырокопч  Рублевский</v>
          </cell>
          <cell r="E1247" t="str">
            <v>кг</v>
          </cell>
          <cell r="G1247">
            <v>29.533999999999999</v>
          </cell>
          <cell r="H1247">
            <v>2.5419999999999998</v>
          </cell>
          <cell r="I1247">
            <v>25.486000000000001</v>
          </cell>
          <cell r="J1247">
            <v>6.59</v>
          </cell>
        </row>
        <row r="1248">
          <cell r="A1248" t="str">
            <v>15712 Колбаса "Столичная полусухая"Колб сырокопчёное  Рублевский</v>
          </cell>
          <cell r="E1248" t="str">
            <v>кг</v>
          </cell>
          <cell r="G1248">
            <v>21.76</v>
          </cell>
          <cell r="H1248">
            <v>2.15</v>
          </cell>
          <cell r="I1248">
            <v>14.747999999999999</v>
          </cell>
          <cell r="J1248">
            <v>9.1620000000000008</v>
          </cell>
        </row>
        <row r="1249">
          <cell r="A1249" t="str">
            <v>15844 Колбаса сырокопченая полусухая "Миланская"  Рублевский</v>
          </cell>
          <cell r="E1249" t="str">
            <v>кг</v>
          </cell>
          <cell r="G1249">
            <v>20.9</v>
          </cell>
          <cell r="H1249">
            <v>4.0419999999999998</v>
          </cell>
          <cell r="I1249">
            <v>13.651999999999999</v>
          </cell>
          <cell r="J1249">
            <v>11.29</v>
          </cell>
        </row>
        <row r="1250">
          <cell r="A1250" t="str">
            <v>Рублевский ТД ШТ</v>
          </cell>
          <cell r="G1250">
            <v>473.1</v>
          </cell>
          <cell r="H1250">
            <v>1.25</v>
          </cell>
          <cell r="I1250">
            <v>141.13999999999999</v>
          </cell>
          <cell r="J1250">
            <v>333.21</v>
          </cell>
        </row>
        <row r="1251">
          <cell r="A1251" t="str">
            <v>15675 Колбаса сырокопченая полусухая "Рублевская" 270г  Рублевский</v>
          </cell>
          <cell r="E1251" t="str">
            <v>шт</v>
          </cell>
          <cell r="G1251">
            <v>137.69999999999999</v>
          </cell>
          <cell r="I1251">
            <v>39.69</v>
          </cell>
          <cell r="J1251">
            <v>98.01</v>
          </cell>
        </row>
        <row r="1252">
          <cell r="A1252" t="str">
            <v>15676 Колбаса сырокопченая полусухая "Испанская" 270г  Рублевский</v>
          </cell>
          <cell r="E1252" t="str">
            <v>шт</v>
          </cell>
          <cell r="G1252">
            <v>137.69999999999999</v>
          </cell>
          <cell r="I1252">
            <v>31.86</v>
          </cell>
          <cell r="J1252">
            <v>105.84</v>
          </cell>
        </row>
        <row r="1253">
          <cell r="A1253" t="str">
            <v>15677 Колбаса сырокопченая полусухая "Миланская" 270г  Рублевский</v>
          </cell>
          <cell r="E1253" t="str">
            <v>шт</v>
          </cell>
          <cell r="G1253">
            <v>137.69999999999999</v>
          </cell>
          <cell r="I1253">
            <v>31.59</v>
          </cell>
          <cell r="J1253">
            <v>106.11</v>
          </cell>
        </row>
        <row r="1254">
          <cell r="A1254" t="str">
            <v>15861 Продукт из шпика соленый "Сало Белорусское" охлажденное  Рублевский</v>
          </cell>
          <cell r="E1254" t="str">
            <v>шт</v>
          </cell>
          <cell r="G1254">
            <v>30</v>
          </cell>
          <cell r="H1254">
            <v>1.25</v>
          </cell>
          <cell r="I1254">
            <v>26.5</v>
          </cell>
          <cell r="J1254">
            <v>4.75</v>
          </cell>
        </row>
        <row r="1255">
          <cell r="A1255" t="str">
            <v>16016 Продукт из шпика соленый "Шпик по-домашнему" охлажденный  Рублевский</v>
          </cell>
          <cell r="E1255" t="str">
            <v>шт</v>
          </cell>
          <cell r="G1255">
            <v>30</v>
          </cell>
          <cell r="I1255">
            <v>11.5</v>
          </cell>
          <cell r="J1255">
            <v>18.5</v>
          </cell>
        </row>
        <row r="1256">
          <cell r="A1256" t="str">
            <v>Рузком</v>
          </cell>
          <cell r="G1256">
            <v>1767.097</v>
          </cell>
          <cell r="H1256">
            <v>1735.5930000000001</v>
          </cell>
          <cell r="I1256">
            <v>3103.7379999999998</v>
          </cell>
          <cell r="J1256">
            <v>398.952</v>
          </cell>
        </row>
        <row r="1257">
          <cell r="A1257" t="str">
            <v>Рузком (Кг)</v>
          </cell>
          <cell r="G1257">
            <v>595.25599999999997</v>
          </cell>
          <cell r="H1257">
            <v>1010.793</v>
          </cell>
          <cell r="I1257">
            <v>1385.797</v>
          </cell>
          <cell r="J1257">
            <v>220.25200000000001</v>
          </cell>
        </row>
        <row r="1258">
          <cell r="A1258" t="str">
            <v>Сардельки Мусульманские (в газе)  Рузком</v>
          </cell>
          <cell r="E1258" t="str">
            <v>кг</v>
          </cell>
          <cell r="G1258">
            <v>300.29000000000002</v>
          </cell>
          <cell r="H1258">
            <v>506.45699999999999</v>
          </cell>
          <cell r="I1258">
            <v>802.03399999999999</v>
          </cell>
          <cell r="J1258">
            <v>4.7130000000000001</v>
          </cell>
        </row>
        <row r="1259">
          <cell r="A1259" t="str">
            <v>Сосиски Мусульманские (в газе)  Рузком</v>
          </cell>
          <cell r="E1259" t="str">
            <v>кг</v>
          </cell>
          <cell r="G1259">
            <v>294.96600000000001</v>
          </cell>
          <cell r="H1259">
            <v>504.33600000000001</v>
          </cell>
          <cell r="I1259">
            <v>583.76300000000003</v>
          </cell>
          <cell r="J1259">
            <v>215.53899999999999</v>
          </cell>
        </row>
        <row r="1260">
          <cell r="A1260" t="str">
            <v>Рузком (Шт)</v>
          </cell>
          <cell r="G1260">
            <v>704.8</v>
          </cell>
          <cell r="H1260">
            <v>724.8</v>
          </cell>
          <cell r="I1260">
            <v>1385.8</v>
          </cell>
          <cell r="J1260">
            <v>43.8</v>
          </cell>
        </row>
        <row r="1261">
          <cell r="A1261" t="str">
            <v>Колбаса вареная Рузская телячья 75/1 (1x10)  Рузком</v>
          </cell>
          <cell r="E1261" t="str">
            <v>шт</v>
          </cell>
          <cell r="G1261">
            <v>100</v>
          </cell>
          <cell r="I1261">
            <v>100</v>
          </cell>
        </row>
        <row r="1262">
          <cell r="A1262" t="str">
            <v>Колбаса Мусульманская п/к 600 г.  Рузком</v>
          </cell>
          <cell r="E1262" t="str">
            <v>шт</v>
          </cell>
          <cell r="G1262">
            <v>302.39999999999998</v>
          </cell>
          <cell r="H1262">
            <v>364.8</v>
          </cell>
          <cell r="I1262">
            <v>626.4</v>
          </cell>
          <cell r="J1262">
            <v>40.799999999999997</v>
          </cell>
        </row>
        <row r="1263">
          <cell r="A1263" t="str">
            <v>Колбаса Чеченская п/к 600 г  Рузком</v>
          </cell>
          <cell r="E1263" t="str">
            <v>шт</v>
          </cell>
          <cell r="G1263">
            <v>302.39999999999998</v>
          </cell>
          <cell r="H1263">
            <v>360</v>
          </cell>
          <cell r="I1263">
            <v>659.4</v>
          </cell>
          <cell r="J1263">
            <v>3</v>
          </cell>
        </row>
        <row r="1264">
          <cell r="A1264" t="str">
            <v>Рузком консервы (Шт)</v>
          </cell>
          <cell r="G1264">
            <v>467.041</v>
          </cell>
          <cell r="I1264">
            <v>332.14100000000002</v>
          </cell>
          <cell r="J1264">
            <v>134.9</v>
          </cell>
        </row>
        <row r="1265">
          <cell r="A1265" t="str">
            <v>Жаркое по-домашнему 0,325 (1*12)  Рузком</v>
          </cell>
          <cell r="E1265" t="str">
            <v>шт</v>
          </cell>
          <cell r="G1265">
            <v>25.675000000000001</v>
          </cell>
          <cell r="I1265">
            <v>25.675000000000001</v>
          </cell>
        </row>
        <row r="1266">
          <cell r="A1266" t="str">
            <v>Паштет из домашней птицы ГОСТ стекло 0,200  Рузком</v>
          </cell>
          <cell r="E1266" t="str">
            <v>шт</v>
          </cell>
          <cell r="G1266">
            <v>41.2</v>
          </cell>
          <cell r="I1266">
            <v>24.8</v>
          </cell>
          <cell r="J1266">
            <v>16.399999999999999</v>
          </cell>
        </row>
        <row r="1267">
          <cell r="A1267" t="str">
            <v>Паштет Печеночный "Гусь" 0,180 с/к  Рузком</v>
          </cell>
          <cell r="E1267" t="str">
            <v>шт</v>
          </cell>
          <cell r="G1267">
            <v>49.86</v>
          </cell>
          <cell r="I1267">
            <v>43.38</v>
          </cell>
          <cell r="J1267">
            <v>6.48</v>
          </cell>
        </row>
        <row r="1268">
          <cell r="A1268" t="str">
            <v>Паштет Печеночный "Индейка" 0,180 с/к  Рузком</v>
          </cell>
          <cell r="E1268" t="str">
            <v>шт</v>
          </cell>
          <cell r="G1268">
            <v>49.32</v>
          </cell>
          <cell r="I1268">
            <v>48.6</v>
          </cell>
          <cell r="J1268">
            <v>0.72</v>
          </cell>
        </row>
        <row r="1269">
          <cell r="A1269" t="str">
            <v>Паштет Печеночный "Курица" 0,180 с/к  Рузком</v>
          </cell>
          <cell r="E1269" t="str">
            <v>шт</v>
          </cell>
          <cell r="G1269">
            <v>56.88</v>
          </cell>
          <cell r="I1269">
            <v>55.98</v>
          </cell>
          <cell r="J1269">
            <v>0.9</v>
          </cell>
        </row>
        <row r="1270">
          <cell r="A1270" t="str">
            <v>Сардина ИВАСИ ГОСТ натуральная 240 газе  Рузком</v>
          </cell>
          <cell r="E1270" t="str">
            <v>шт</v>
          </cell>
          <cell r="G1270">
            <v>82.32</v>
          </cell>
          <cell r="I1270">
            <v>52.8</v>
          </cell>
          <cell r="J1270">
            <v>29.52</v>
          </cell>
        </row>
        <row r="1271">
          <cell r="A1271" t="str">
            <v>Сельдь ГОСТ НДМ 240г  Рузком</v>
          </cell>
          <cell r="E1271" t="str">
            <v>шт</v>
          </cell>
          <cell r="G1271">
            <v>108.72</v>
          </cell>
          <cell r="I1271">
            <v>27.84</v>
          </cell>
          <cell r="J1271">
            <v>80.88</v>
          </cell>
        </row>
        <row r="1272">
          <cell r="A1272" t="str">
            <v>Тушенка из говядины "Деревенская" 0,338  Рузком</v>
          </cell>
          <cell r="E1272" t="str">
            <v>шт</v>
          </cell>
          <cell r="G1272">
            <v>53.066000000000003</v>
          </cell>
          <cell r="I1272">
            <v>53.066000000000003</v>
          </cell>
        </row>
        <row r="1273">
          <cell r="A1273" t="str">
            <v>САГА энд Санс ООО</v>
          </cell>
          <cell r="G1273">
            <v>5869.97</v>
          </cell>
          <cell r="H1273">
            <v>4.58</v>
          </cell>
          <cell r="I1273">
            <v>863.62</v>
          </cell>
          <cell r="J1273">
            <v>5010.93</v>
          </cell>
        </row>
        <row r="1274">
          <cell r="A1274" t="str">
            <v>САГА энд Санс ООО ШТ</v>
          </cell>
          <cell r="G1274">
            <v>5869.97</v>
          </cell>
          <cell r="H1274">
            <v>4.58</v>
          </cell>
          <cell r="I1274">
            <v>863.62</v>
          </cell>
          <cell r="J1274">
            <v>5010.93</v>
          </cell>
        </row>
        <row r="1275">
          <cell r="A1275" t="str">
            <v>Горошек "Веселые овощи" 400г/12шт термоусадка Артикул 24009т-у/12  САГА энд Санс</v>
          </cell>
          <cell r="E1275" t="str">
            <v>шт</v>
          </cell>
          <cell r="G1275">
            <v>217.2</v>
          </cell>
          <cell r="I1275">
            <v>27.2</v>
          </cell>
          <cell r="J1275">
            <v>190</v>
          </cell>
        </row>
        <row r="1276">
          <cell r="A1276" t="str">
            <v>Горошек "Веселый огород" 420г. 12шт термоусадка Артикул 24718т-у/12  САГА энд Санс</v>
          </cell>
          <cell r="E1276" t="str">
            <v>шт</v>
          </cell>
          <cell r="G1276">
            <v>644.28</v>
          </cell>
          <cell r="H1276">
            <v>0.42</v>
          </cell>
          <cell r="I1276">
            <v>34.44</v>
          </cell>
          <cell r="J1276">
            <v>610.26</v>
          </cell>
        </row>
        <row r="1277">
          <cell r="A1277" t="str">
            <v>Горошек "Зеленая жемчужина" 310г/24шт Артикул 24172  САГА энд Санс</v>
          </cell>
          <cell r="E1277" t="str">
            <v>шт</v>
          </cell>
          <cell r="G1277">
            <v>472.44</v>
          </cell>
          <cell r="I1277">
            <v>29.45</v>
          </cell>
          <cell r="J1277">
            <v>442.99</v>
          </cell>
        </row>
        <row r="1278">
          <cell r="A1278" t="str">
            <v>Горошек "Зеленая жемчужина" 400г/12шт термоусадка Артикул 24612т-у/12  САГА энд Санс</v>
          </cell>
          <cell r="E1278" t="str">
            <v>шт</v>
          </cell>
          <cell r="G1278">
            <v>251.2</v>
          </cell>
          <cell r="H1278">
            <v>0.8</v>
          </cell>
          <cell r="I1278">
            <v>49.6</v>
          </cell>
          <cell r="J1278">
            <v>202.4</v>
          </cell>
        </row>
        <row r="1279">
          <cell r="A1279" t="str">
            <v>Горошек зеленый первый сорт "Нежный" 400г/12шт термоусадка Арт. 24080т-у/12  САГА энд Санс</v>
          </cell>
          <cell r="E1279" t="str">
            <v>шт</v>
          </cell>
          <cell r="G1279">
            <v>159.6</v>
          </cell>
          <cell r="I1279">
            <v>90.4</v>
          </cell>
          <cell r="J1279">
            <v>69.2</v>
          </cell>
        </row>
        <row r="1280">
          <cell r="A1280" t="str">
            <v>Кукуруза "Веселые овощи" 400г/12шт термоусадка Артикул 24033т-у/12  САГА энд Санс</v>
          </cell>
          <cell r="E1280" t="str">
            <v>шт</v>
          </cell>
          <cell r="G1280">
            <v>261.2</v>
          </cell>
          <cell r="H1280">
            <v>1.2</v>
          </cell>
          <cell r="I1280">
            <v>92.4</v>
          </cell>
          <cell r="J1280">
            <v>170</v>
          </cell>
        </row>
        <row r="1281">
          <cell r="A1281" t="str">
            <v>Кукуруза сахарная "Просто хороший продукт" 400г/12шт термоусадка Артикул 24512т-у/12  САГА энд Санс</v>
          </cell>
          <cell r="E1281" t="str">
            <v>шт</v>
          </cell>
          <cell r="G1281">
            <v>934</v>
          </cell>
          <cell r="I1281">
            <v>108.4</v>
          </cell>
          <cell r="J1281">
            <v>825.6</v>
          </cell>
        </row>
        <row r="1282">
          <cell r="A1282" t="str">
            <v>Продукт сгущ сывороточный с сах. "Смоляночка" 370г/24шт Артикул ГКПСС037С  САГА энд Санс</v>
          </cell>
          <cell r="E1282" t="str">
            <v>шт</v>
          </cell>
          <cell r="G1282">
            <v>544.64</v>
          </cell>
          <cell r="I1282">
            <v>57.72</v>
          </cell>
          <cell r="J1282">
            <v>486.92</v>
          </cell>
        </row>
        <row r="1283">
          <cell r="A1283" t="str">
            <v>Продукт сгущ.сывороточ с сах.сгущ вареная Гжатское 360г/30шт 4% жирность Арт ГКПСС036В  САГА энд Сан</v>
          </cell>
          <cell r="E1283" t="str">
            <v>шт</v>
          </cell>
          <cell r="G1283">
            <v>645.84</v>
          </cell>
          <cell r="H1283">
            <v>2.16</v>
          </cell>
          <cell r="I1283">
            <v>57.24</v>
          </cell>
          <cell r="J1283">
            <v>590.76</v>
          </cell>
        </row>
        <row r="1284">
          <cell r="A1284" t="str">
            <v>Продукт сгущ.сывороточный с сах. "Смоляночка" 430г/20шт (8-10мес) Артикул ГКПСС043С  САГА энд Санс</v>
          </cell>
          <cell r="E1284" t="str">
            <v>шт</v>
          </cell>
          <cell r="G1284">
            <v>138.03</v>
          </cell>
          <cell r="I1284">
            <v>21.07</v>
          </cell>
          <cell r="J1284">
            <v>116.96</v>
          </cell>
        </row>
        <row r="1285">
          <cell r="A1285" t="str">
            <v>Продукт сгущ.сывороточный с сах. "Смоляночка" 900г/12шт Артикул ГКПСС090С  САГА энд Санс</v>
          </cell>
          <cell r="E1285" t="str">
            <v>шт</v>
          </cell>
          <cell r="G1285">
            <v>846</v>
          </cell>
          <cell r="I1285">
            <v>146.69999999999999</v>
          </cell>
          <cell r="J1285">
            <v>699.3</v>
          </cell>
        </row>
        <row r="1286">
          <cell r="A1286" t="str">
            <v>Продукт сгущ.сывороточный с сах.сгущеная вареная "Смоляночка" 360г/2кшт Арт ГКПСС033В  САГА энд Санс</v>
          </cell>
          <cell r="E1286" t="str">
            <v>шт</v>
          </cell>
          <cell r="G1286">
            <v>312.12</v>
          </cell>
          <cell r="I1286">
            <v>22.68</v>
          </cell>
          <cell r="J1286">
            <v>289.44</v>
          </cell>
        </row>
        <row r="1287">
          <cell r="A1287" t="str">
            <v>Продукт сгущ.сывороточный с сах.сгущеная Гжатское 370г/24шт Артикул ГКПСС037Г  САГА энд Санс</v>
          </cell>
          <cell r="E1287" t="str">
            <v>шт</v>
          </cell>
          <cell r="G1287">
            <v>283.42</v>
          </cell>
          <cell r="I1287">
            <v>35.520000000000003</v>
          </cell>
          <cell r="J1287">
            <v>247.9</v>
          </cell>
        </row>
        <row r="1288">
          <cell r="A1288" t="str">
            <v>Фасоль красная натур "Просто хорош продукт"400г/12шт ГОСТ термоусадка Арт 24607т-у/12  САГА энд Санс</v>
          </cell>
          <cell r="E1288" t="str">
            <v>шт</v>
          </cell>
          <cell r="G1288">
            <v>160</v>
          </cell>
          <cell r="I1288">
            <v>90.8</v>
          </cell>
          <cell r="J1288">
            <v>69.2</v>
          </cell>
        </row>
        <row r="1289">
          <cell r="A1289" t="str">
            <v>Селтинг ООО</v>
          </cell>
          <cell r="G1289">
            <v>4205</v>
          </cell>
          <cell r="H1289">
            <v>4.4000000000000004</v>
          </cell>
          <cell r="I1289">
            <v>1817</v>
          </cell>
          <cell r="J1289">
            <v>2392.4</v>
          </cell>
        </row>
        <row r="1290">
          <cell r="A1290" t="str">
            <v>Селтинг ООО ШТ</v>
          </cell>
          <cell r="G1290">
            <v>4205</v>
          </cell>
          <cell r="H1290">
            <v>4.4000000000000004</v>
          </cell>
          <cell r="I1290">
            <v>1817</v>
          </cell>
          <cell r="J1290">
            <v>2392.4</v>
          </cell>
        </row>
        <row r="1291">
          <cell r="A1291" t="str">
            <v>Крупа горох колотый "Мелькруп"0,8кг (1/12)  Селтинг</v>
          </cell>
          <cell r="E1291" t="str">
            <v>шт</v>
          </cell>
          <cell r="G1291">
            <v>272.8</v>
          </cell>
          <cell r="I1291">
            <v>213.6</v>
          </cell>
          <cell r="J1291">
            <v>59.2</v>
          </cell>
        </row>
        <row r="1292">
          <cell r="A1292" t="str">
            <v>Крупа гречневая ядрица быстроразваривающаяся "Мелькруп"0,8кг (1/12)  Селтинг</v>
          </cell>
          <cell r="E1292" t="str">
            <v>шт</v>
          </cell>
          <cell r="G1292">
            <v>351.2</v>
          </cell>
          <cell r="I1292">
            <v>247.2</v>
          </cell>
          <cell r="J1292">
            <v>104</v>
          </cell>
        </row>
        <row r="1293">
          <cell r="A1293" t="str">
            <v>Крупа кукурузная "Мелькруп" 0,7кг. (1/12) Артикул 60338  Селтинг</v>
          </cell>
          <cell r="E1293" t="str">
            <v>шт</v>
          </cell>
          <cell r="G1293">
            <v>398.3</v>
          </cell>
          <cell r="H1293">
            <v>3.5</v>
          </cell>
          <cell r="I1293">
            <v>104.3</v>
          </cell>
          <cell r="J1293">
            <v>297.5</v>
          </cell>
        </row>
        <row r="1294">
          <cell r="A1294" t="str">
            <v>Крупа манная "Мелькруп"0,7кг (1/12)  Селтинг</v>
          </cell>
          <cell r="E1294" t="str">
            <v>шт</v>
          </cell>
          <cell r="G1294">
            <v>245</v>
          </cell>
          <cell r="I1294">
            <v>238</v>
          </cell>
          <cell r="J1294">
            <v>7</v>
          </cell>
        </row>
        <row r="1295">
          <cell r="A1295" t="str">
            <v>Крупа перловая "Мелькруп"0,8кг (1/12)  Селтинг</v>
          </cell>
          <cell r="E1295" t="str">
            <v>шт</v>
          </cell>
          <cell r="G1295">
            <v>15.2</v>
          </cell>
          <cell r="I1295">
            <v>15.2</v>
          </cell>
        </row>
        <row r="1296">
          <cell r="A1296" t="str">
            <v>Крупа пшено шлифованное "Мелькруп"0,8кг (1/12)  Селтинг</v>
          </cell>
          <cell r="E1296" t="str">
            <v>шт</v>
          </cell>
          <cell r="G1296">
            <v>502.4</v>
          </cell>
          <cell r="I1296">
            <v>224.8</v>
          </cell>
          <cell r="J1296">
            <v>277.60000000000002</v>
          </cell>
        </row>
        <row r="1297">
          <cell r="A1297" t="str">
            <v>Макаронные изделия "Мелькруп" Вермишель 0,9 (1/12)  Селтинг</v>
          </cell>
          <cell r="E1297" t="str">
            <v>шт</v>
          </cell>
          <cell r="G1297">
            <v>251.1</v>
          </cell>
          <cell r="I1297">
            <v>113.4</v>
          </cell>
          <cell r="J1297">
            <v>137.69999999999999</v>
          </cell>
        </row>
        <row r="1298">
          <cell r="A1298" t="str">
            <v>Макаронные изделия "Мелькруп" Перышки 0,9 (1/12)  Селтинг</v>
          </cell>
          <cell r="E1298" t="str">
            <v>шт</v>
          </cell>
          <cell r="G1298">
            <v>309.60000000000002</v>
          </cell>
          <cell r="I1298">
            <v>72.900000000000006</v>
          </cell>
          <cell r="J1298">
            <v>236.7</v>
          </cell>
        </row>
        <row r="1299">
          <cell r="A1299" t="str">
            <v>Макаронные изделия "Мелькруп" Пружинка 0,9 (1/12)  Селтинг</v>
          </cell>
          <cell r="E1299" t="str">
            <v>шт</v>
          </cell>
          <cell r="G1299">
            <v>194.4</v>
          </cell>
          <cell r="I1299">
            <v>99</v>
          </cell>
          <cell r="J1299">
            <v>95.4</v>
          </cell>
        </row>
        <row r="1300">
          <cell r="A1300" t="str">
            <v>Макаронные изделия "Мелькруп" Рожки 0,9 (1/12)  Селтинг</v>
          </cell>
          <cell r="E1300" t="str">
            <v>шт</v>
          </cell>
          <cell r="G1300">
            <v>291.60000000000002</v>
          </cell>
          <cell r="I1300">
            <v>71.099999999999994</v>
          </cell>
          <cell r="J1300">
            <v>220.5</v>
          </cell>
        </row>
        <row r="1301">
          <cell r="A1301" t="str">
            <v>Макаронные изделия "Мелькруп" Рожки витые 0,9кг.(1/12) Артикул 61274  Селтинг</v>
          </cell>
          <cell r="E1301" t="str">
            <v>шт</v>
          </cell>
          <cell r="G1301">
            <v>374.4</v>
          </cell>
          <cell r="H1301">
            <v>0.9</v>
          </cell>
          <cell r="I1301">
            <v>35.1</v>
          </cell>
          <cell r="J1301">
            <v>340.2</v>
          </cell>
        </row>
        <row r="1302">
          <cell r="A1302" t="str">
            <v>Макаронные изделия "Мелькруп" Улитка 0,9 (1/12)  Селтинг</v>
          </cell>
          <cell r="E1302" t="str">
            <v>шт</v>
          </cell>
          <cell r="G1302">
            <v>93.6</v>
          </cell>
          <cell r="I1302">
            <v>50.4</v>
          </cell>
          <cell r="J1302">
            <v>43.2</v>
          </cell>
        </row>
        <row r="1303">
          <cell r="A1303" t="str">
            <v>Макаронные изделия ТМ СИТНО 5кг ПЕРЬЯ (1/3)  Селтинг</v>
          </cell>
          <cell r="E1303" t="str">
            <v>шт</v>
          </cell>
          <cell r="G1303">
            <v>85</v>
          </cell>
          <cell r="I1303">
            <v>15</v>
          </cell>
          <cell r="J1303">
            <v>70</v>
          </cell>
        </row>
        <row r="1304">
          <cell r="A1304" t="str">
            <v>Макаронные изделия ТМ СИТНО 5кг Пружинки (1/3)  Селтинг</v>
          </cell>
          <cell r="E1304" t="str">
            <v>шт</v>
          </cell>
          <cell r="G1304">
            <v>60</v>
          </cell>
          <cell r="I1304">
            <v>15</v>
          </cell>
          <cell r="J1304">
            <v>45</v>
          </cell>
        </row>
        <row r="1305">
          <cell r="A1305" t="str">
            <v>Макаронные изделия ТМ СИТНО 5кг УЛИТКА (1/3) Артикул 4804  Селтинг</v>
          </cell>
          <cell r="E1305" t="str">
            <v>шт</v>
          </cell>
          <cell r="G1305">
            <v>30</v>
          </cell>
          <cell r="I1305">
            <v>15</v>
          </cell>
          <cell r="J1305">
            <v>15</v>
          </cell>
        </row>
        <row r="1306">
          <cell r="A1306" t="str">
            <v>Сода пищевая 0,5кг (1/24)шт(Гидрокарбонат натрия пищевая добавка E 500(н) Артикул 90031  Селтинг</v>
          </cell>
          <cell r="E1306" t="str">
            <v>шт</v>
          </cell>
          <cell r="G1306">
            <v>324</v>
          </cell>
          <cell r="I1306">
            <v>72</v>
          </cell>
          <cell r="J1306">
            <v>252</v>
          </cell>
        </row>
        <row r="1307">
          <cell r="A1307" t="str">
            <v>Соль фасованная в п/п по 1кг.(мешок 1/30) Илец пр-во ООО Руссоль Артикул А0293  Селтинг</v>
          </cell>
          <cell r="E1307" t="str">
            <v>кг</v>
          </cell>
          <cell r="G1307">
            <v>60</v>
          </cell>
          <cell r="I1307">
            <v>60</v>
          </cell>
        </row>
        <row r="1308">
          <cell r="A1308" t="str">
            <v>Фасоль продов.2(типа) красная "Мелькруп" 0,6кг. (1/12) Артикул 60735  Селтинг</v>
          </cell>
          <cell r="E1308" t="str">
            <v>шт</v>
          </cell>
          <cell r="G1308">
            <v>192</v>
          </cell>
          <cell r="I1308">
            <v>3</v>
          </cell>
          <cell r="J1308">
            <v>189</v>
          </cell>
        </row>
        <row r="1309">
          <cell r="A1309" t="str">
            <v>Хлопья овсяные геркулес "Мелькруп"0,4кг (1/12)  Селтинг</v>
          </cell>
          <cell r="E1309" t="str">
            <v>шт</v>
          </cell>
          <cell r="G1309">
            <v>154.4</v>
          </cell>
          <cell r="I1309">
            <v>152</v>
          </cell>
          <cell r="J1309">
            <v>2.4</v>
          </cell>
        </row>
        <row r="1310">
          <cell r="A1310" t="str">
            <v>СибПродКомп</v>
          </cell>
          <cell r="G1310">
            <v>2646.7739999999999</v>
          </cell>
          <cell r="H1310">
            <v>1717.1849999999999</v>
          </cell>
          <cell r="I1310">
            <v>3263.2269999999999</v>
          </cell>
          <cell r="J1310">
            <v>1100.732</v>
          </cell>
        </row>
        <row r="1311">
          <cell r="A1311" t="str">
            <v>СибПродКомп (ВЕС)</v>
          </cell>
          <cell r="G1311">
            <v>2288.9340000000002</v>
          </cell>
          <cell r="H1311">
            <v>1713.825</v>
          </cell>
          <cell r="I1311">
            <v>2902.027</v>
          </cell>
          <cell r="J1311">
            <v>1100.732</v>
          </cell>
        </row>
        <row r="1312">
          <cell r="A1312" t="str">
            <v>Докторская вареная термоус.пак. "Высокий вкус"  СПК</v>
          </cell>
          <cell r="E1312" t="str">
            <v>кг</v>
          </cell>
          <cell r="G1312">
            <v>114.372</v>
          </cell>
          <cell r="H1312">
            <v>0.20799999999999999</v>
          </cell>
          <cell r="I1312">
            <v>58.524000000000001</v>
          </cell>
          <cell r="J1312">
            <v>56.055999999999997</v>
          </cell>
        </row>
        <row r="1313">
          <cell r="A1313" t="str">
            <v>Любительская вареная термоус.пак. "Высокий вкус"  СПК</v>
          </cell>
          <cell r="E1313" t="str">
            <v>кг</v>
          </cell>
          <cell r="G1313">
            <v>75.900000000000006</v>
          </cell>
          <cell r="H1313">
            <v>48.914999999999999</v>
          </cell>
          <cell r="I1313">
            <v>78.376999999999995</v>
          </cell>
          <cell r="J1313">
            <v>46.438000000000002</v>
          </cell>
        </row>
        <row r="1314">
          <cell r="A1314" t="str">
            <v>Оригинальная с перцем с/к  СПК</v>
          </cell>
          <cell r="E1314" t="str">
            <v>кг</v>
          </cell>
          <cell r="G1314">
            <v>2084.8359999999998</v>
          </cell>
          <cell r="H1314">
            <v>1291.83</v>
          </cell>
          <cell r="I1314">
            <v>2480.8000000000002</v>
          </cell>
          <cell r="J1314">
            <v>895.86599999999999</v>
          </cell>
        </row>
        <row r="1315">
          <cell r="A1315" t="str">
            <v>Сардельки "Докторские" (черева) ( в ср.защ.атм.) 1.0 кг. "Высокий вкус"  СПК</v>
          </cell>
          <cell r="E1315" t="str">
            <v>кг</v>
          </cell>
          <cell r="G1315">
            <v>13.96</v>
          </cell>
          <cell r="H1315">
            <v>129.90799999999999</v>
          </cell>
          <cell r="I1315">
            <v>122.75</v>
          </cell>
          <cell r="J1315">
            <v>21.117999999999999</v>
          </cell>
        </row>
        <row r="1316">
          <cell r="A1316" t="str">
            <v>Сардельки из говядины (черева) (в ср.защ.атм.) "Высокий вкус"  СПК</v>
          </cell>
          <cell r="E1316" t="str">
            <v>кг</v>
          </cell>
          <cell r="H1316">
            <v>125.37</v>
          </cell>
          <cell r="I1316">
            <v>104.43600000000001</v>
          </cell>
          <cell r="J1316">
            <v>20.934000000000001</v>
          </cell>
        </row>
        <row r="1317">
          <cell r="A1317" t="str">
            <v>Сосиски "БОЛЬШАЯ сосиска" "Сибирский стандарт" (лоток с ср.защ.атм.)  СПК</v>
          </cell>
          <cell r="E1317" t="str">
            <v>кг</v>
          </cell>
          <cell r="G1317">
            <v>-0.13400000000000001</v>
          </cell>
          <cell r="H1317">
            <v>52.164000000000001</v>
          </cell>
          <cell r="I1317">
            <v>46.107999999999997</v>
          </cell>
          <cell r="J1317">
            <v>5.9219999999999997</v>
          </cell>
        </row>
        <row r="1318">
          <cell r="A1318" t="str">
            <v>Сосиски Мусульманские "Просто выгодно" (в ср.защ.атм.)  СПК</v>
          </cell>
          <cell r="E1318" t="str">
            <v>кг</v>
          </cell>
          <cell r="H1318">
            <v>65.430000000000007</v>
          </cell>
          <cell r="I1318">
            <v>11.032</v>
          </cell>
          <cell r="J1318">
            <v>54.398000000000003</v>
          </cell>
        </row>
        <row r="1319">
          <cell r="A1319" t="str">
            <v>СибПродКомп (ШТ)</v>
          </cell>
          <cell r="G1319">
            <v>357.84</v>
          </cell>
          <cell r="H1319">
            <v>3.36</v>
          </cell>
          <cell r="I1319">
            <v>361.2</v>
          </cell>
        </row>
        <row r="1320">
          <cell r="A1320" t="str">
            <v>Классическая с/к "Сибирский стандарт" 560 гр.шт.  СПК</v>
          </cell>
          <cell r="E1320" t="str">
            <v>шт</v>
          </cell>
          <cell r="G1320">
            <v>3.92</v>
          </cell>
          <cell r="H1320">
            <v>2.8</v>
          </cell>
          <cell r="I1320">
            <v>6.72</v>
          </cell>
        </row>
        <row r="1321">
          <cell r="A1321" t="str">
            <v>Праздничная с/к "Сибирский стандарт" 560 гр.шт.  СПК</v>
          </cell>
          <cell r="E1321" t="str">
            <v>шт</v>
          </cell>
          <cell r="G1321">
            <v>353.92</v>
          </cell>
          <cell r="H1321">
            <v>0.56000000000000005</v>
          </cell>
          <cell r="I1321">
            <v>354.48</v>
          </cell>
        </row>
        <row r="1322">
          <cell r="A1322" t="str">
            <v>СОДРУЖЕСТВО ООО</v>
          </cell>
          <cell r="G1322">
            <v>2575.5859999999998</v>
          </cell>
          <cell r="H1322">
            <v>15.08</v>
          </cell>
          <cell r="I1322">
            <v>278.92599999999999</v>
          </cell>
          <cell r="J1322">
            <v>2311.7399999999998</v>
          </cell>
        </row>
        <row r="1323">
          <cell r="A1323" t="str">
            <v>СОДРУЖЕСТВО ООО (КГ)</v>
          </cell>
          <cell r="G1323">
            <v>170</v>
          </cell>
          <cell r="I1323">
            <v>40</v>
          </cell>
          <cell r="J1323">
            <v>130</v>
          </cell>
        </row>
        <row r="1324">
          <cell r="A1324" t="str">
            <v>Кожа грудки цып-бр зам п/ф из мяса птицы (нефас 10кг) Артикул 317р  СОДРУЖЕСТВО</v>
          </cell>
          <cell r="E1324" t="str">
            <v>кг</v>
          </cell>
          <cell r="G1324">
            <v>170</v>
          </cell>
          <cell r="I1324">
            <v>40</v>
          </cell>
          <cell r="J1324">
            <v>130</v>
          </cell>
        </row>
        <row r="1325">
          <cell r="A1325" t="str">
            <v>СОДРУЖЕСТВО ООО (ШТ)</v>
          </cell>
          <cell r="G1325">
            <v>1848</v>
          </cell>
          <cell r="I1325">
            <v>72</v>
          </cell>
          <cell r="J1325">
            <v>1776</v>
          </cell>
        </row>
        <row r="1326">
          <cell r="A1326" t="str">
            <v>Пепси 0,5л ПЭТ *12  СОДРУЖЕСТВО</v>
          </cell>
          <cell r="E1326" t="str">
            <v>шт</v>
          </cell>
          <cell r="G1326">
            <v>1848</v>
          </cell>
          <cell r="I1326">
            <v>72</v>
          </cell>
          <cell r="J1326">
            <v>1776</v>
          </cell>
        </row>
        <row r="1327">
          <cell r="A1327" t="str">
            <v>СОДРУЖЕСТВО Чай,кофе (ШТ)</v>
          </cell>
          <cell r="G1327">
            <v>557.58600000000001</v>
          </cell>
          <cell r="H1327">
            <v>15.08</v>
          </cell>
          <cell r="I1327">
            <v>166.92599999999999</v>
          </cell>
          <cell r="J1327">
            <v>405.74</v>
          </cell>
        </row>
        <row r="1328">
          <cell r="A1328" t="str">
            <v>ГИТА Индийский (2гх25п)пак.чай. черный Артикул 0247-18-1  СОДРУЖЕСТВО</v>
          </cell>
          <cell r="E1328" t="str">
            <v>шт</v>
          </cell>
          <cell r="G1328">
            <v>1.05</v>
          </cell>
          <cell r="I1328">
            <v>1.05</v>
          </cell>
        </row>
        <row r="1329">
          <cell r="A1329" t="str">
            <v>ГИТА Медиум 100г чай гран.черный Артикул 0078-14-1  СОДРУЖЕСТВО</v>
          </cell>
          <cell r="E1329" t="str">
            <v>шт</v>
          </cell>
          <cell r="G1329">
            <v>3.3</v>
          </cell>
          <cell r="I1329">
            <v>3.3</v>
          </cell>
        </row>
        <row r="1330">
          <cell r="A1330" t="str">
            <v>ГРИНФИЛД Спринг Мелоди (1,5гx100п) чай пак.черн с доб.Артикул 1065-09  СОДРУЖЕСТВО</v>
          </cell>
          <cell r="E1330" t="str">
            <v>шт</v>
          </cell>
          <cell r="G1330">
            <v>13.2</v>
          </cell>
          <cell r="H1330">
            <v>0.24</v>
          </cell>
          <cell r="I1330">
            <v>13.44</v>
          </cell>
        </row>
        <row r="1331">
          <cell r="A1331" t="str">
            <v>ГРИНФИЛД Спринг Мелоди 100г чай пак. черн.с доб.Артикул 0717-14  СОДРУЖЕСТВО</v>
          </cell>
          <cell r="E1331" t="str">
            <v>шт</v>
          </cell>
          <cell r="G1331">
            <v>2.7</v>
          </cell>
          <cell r="I1331">
            <v>2.7</v>
          </cell>
        </row>
        <row r="1332">
          <cell r="A1332" t="str">
            <v>ГРИНФИЛД Флаинг Драгон (2гx25п) чай пак.зел.Артикул 0358-10  СОДРУЖЕСТВО</v>
          </cell>
          <cell r="E1332" t="str">
            <v>шт</v>
          </cell>
          <cell r="G1332">
            <v>1.7</v>
          </cell>
          <cell r="H1332">
            <v>0.9</v>
          </cell>
          <cell r="I1332">
            <v>2.6</v>
          </cell>
        </row>
        <row r="1333">
          <cell r="A1333" t="str">
            <v>ГРИНФИЛД Флаинг Драгон (2гх100п) чай пак.зел.Артикул 0585-09  СОДРУЖЕСТВО</v>
          </cell>
          <cell r="E1333" t="str">
            <v>шт</v>
          </cell>
          <cell r="G1333">
            <v>49.6</v>
          </cell>
          <cell r="I1333">
            <v>8.6</v>
          </cell>
          <cell r="J1333">
            <v>41</v>
          </cell>
        </row>
        <row r="1334">
          <cell r="A1334" t="str">
            <v>ГРИНФИЛД Эрл Грей Фэнтази 100г.чай лист.черный с доб.Артикул 0426-14-1  СОДРУЖЕСТВО</v>
          </cell>
          <cell r="E1334" t="str">
            <v>шт</v>
          </cell>
          <cell r="G1334">
            <v>0.7</v>
          </cell>
          <cell r="H1334">
            <v>0.3</v>
          </cell>
          <cell r="I1334">
            <v>1</v>
          </cell>
        </row>
        <row r="1335">
          <cell r="A1335" t="str">
            <v>ЖОКЕЙ Классический 100г.кофе мол.жар.в/с кф Артикул 0267-18-0  СОДРУЖЕСТВО</v>
          </cell>
          <cell r="E1335" t="str">
            <v>шт</v>
          </cell>
          <cell r="G1335">
            <v>56.6</v>
          </cell>
          <cell r="I1335">
            <v>8.6</v>
          </cell>
          <cell r="J1335">
            <v>48</v>
          </cell>
        </row>
        <row r="1336">
          <cell r="A1336" t="str">
            <v>ЖОКЕЙ Классический 3в1(12г*50).коф напит раств. Артикул 1293-08-2  СОДРУЖЕСТВО</v>
          </cell>
          <cell r="E1336" t="str">
            <v>шт</v>
          </cell>
          <cell r="G1336">
            <v>113.4</v>
          </cell>
          <cell r="I1336">
            <v>39</v>
          </cell>
          <cell r="J1336">
            <v>74.400000000000006</v>
          </cell>
        </row>
        <row r="1337">
          <cell r="A1337" t="str">
            <v>ЖОКЕЙ Традиционный 100г.кофе мол.жар.в/с Артикул 0306-18-1  СОДРУЖЕСТВО</v>
          </cell>
          <cell r="E1337" t="str">
            <v>шт</v>
          </cell>
          <cell r="G1337">
            <v>54.6</v>
          </cell>
          <cell r="I1337">
            <v>10.3</v>
          </cell>
          <cell r="J1337">
            <v>44.3</v>
          </cell>
        </row>
        <row r="1338">
          <cell r="A1338" t="str">
            <v>Принцесса Канди Медиум 100г.чай лист.черн.Артикул 0050-16  СОДРУЖЕСТВО</v>
          </cell>
          <cell r="E1338" t="str">
            <v>шт</v>
          </cell>
          <cell r="G1338">
            <v>15</v>
          </cell>
          <cell r="I1338">
            <v>12.3</v>
          </cell>
          <cell r="J1338">
            <v>2.7</v>
          </cell>
        </row>
        <row r="1339">
          <cell r="A1339" t="str">
            <v>Принцесса Нури Высокогорный (2гх100п)чай. пак. черный Артикул 0201-18  СОДРУЖЕСТВО</v>
          </cell>
          <cell r="E1339" t="str">
            <v>шт</v>
          </cell>
          <cell r="G1339">
            <v>-0.2</v>
          </cell>
          <cell r="H1339">
            <v>0.2</v>
          </cell>
        </row>
        <row r="1340">
          <cell r="A1340" t="str">
            <v>Принцесса Нури Высокогорный 100г.чай лист черный Артикул 0243-16  СОДРУЖЕСТВО</v>
          </cell>
          <cell r="E1340" t="str">
            <v>шт</v>
          </cell>
          <cell r="G1340">
            <v>9.9</v>
          </cell>
          <cell r="I1340">
            <v>8</v>
          </cell>
          <cell r="J1340">
            <v>1.9</v>
          </cell>
        </row>
        <row r="1341">
          <cell r="A1341" t="str">
            <v>Принцесса ЯВА Сочный лимон(1,5гх25п)чай пак зелен. с доб. Артикул 0370-18  СОДРУЖЕСТВО</v>
          </cell>
          <cell r="E1341" t="str">
            <v>шт</v>
          </cell>
          <cell r="G1341">
            <v>0.33300000000000002</v>
          </cell>
          <cell r="I1341">
            <v>0.33300000000000002</v>
          </cell>
        </row>
        <row r="1342">
          <cell r="A1342" t="str">
            <v>Принцесса ЯВА Традиционный 100г.чай лист зелен. Артикул 0119-15  СОДРУЖЕСТВО</v>
          </cell>
          <cell r="E1342" t="str">
            <v>шт</v>
          </cell>
          <cell r="G1342">
            <v>42</v>
          </cell>
          <cell r="I1342">
            <v>4</v>
          </cell>
          <cell r="J1342">
            <v>38</v>
          </cell>
        </row>
        <row r="1343">
          <cell r="A1343" t="str">
            <v>Принцесса ЯВА Традиционный 200г.чай лист зелен. Артикул 0187-12  СОДРУЖЕСТВО</v>
          </cell>
          <cell r="E1343" t="str">
            <v>шт</v>
          </cell>
          <cell r="G1343">
            <v>82.6</v>
          </cell>
          <cell r="I1343">
            <v>4.5999999999999996</v>
          </cell>
          <cell r="J1343">
            <v>78</v>
          </cell>
        </row>
        <row r="1344">
          <cell r="A1344" t="str">
            <v>ТЕСС Плэжа (1,5х25п) чай пак.черн.доб. Артикул 0594-10  СОДРУЖЕСТВО</v>
          </cell>
          <cell r="E1344" t="str">
            <v>шт</v>
          </cell>
          <cell r="G1344">
            <v>11.654999999999999</v>
          </cell>
          <cell r="I1344">
            <v>3.8849999999999998</v>
          </cell>
          <cell r="J1344">
            <v>7.77</v>
          </cell>
        </row>
        <row r="1345">
          <cell r="A1345" t="str">
            <v>ТЕСС Стайл (1,8х25п) пак.зелен. Артикул 1179-10  СОДРУЖЕСТВО</v>
          </cell>
          <cell r="E1345" t="str">
            <v>шт</v>
          </cell>
          <cell r="G1345">
            <v>0.81</v>
          </cell>
          <cell r="I1345">
            <v>0.81</v>
          </cell>
        </row>
        <row r="1346">
          <cell r="A1346" t="str">
            <v>Чай Майский Корона Российской Империи 100гр.х21  СОДРУЖЕСТВО</v>
          </cell>
          <cell r="E1346" t="str">
            <v>шт</v>
          </cell>
          <cell r="G1346">
            <v>18.7</v>
          </cell>
          <cell r="I1346">
            <v>18.7</v>
          </cell>
        </row>
        <row r="1347">
          <cell r="A1347" t="str">
            <v>Чай Майский Корона Российской Империи черн.лист круп 3,6кг/200г.  СОДРУЖЕСТВО</v>
          </cell>
          <cell r="E1347" t="str">
            <v>шт</v>
          </cell>
          <cell r="G1347">
            <v>18.8</v>
          </cell>
          <cell r="I1347">
            <v>0.4</v>
          </cell>
          <cell r="J1347">
            <v>18.399999999999999</v>
          </cell>
        </row>
        <row r="1348">
          <cell r="A1348" t="str">
            <v>Чай Майский Отборный 25пак.х27  СОДРУЖЕСТВО</v>
          </cell>
          <cell r="E1348" t="str">
            <v>шт</v>
          </cell>
          <cell r="G1348">
            <v>8.15</v>
          </cell>
          <cell r="I1348">
            <v>6.35</v>
          </cell>
          <cell r="J1348">
            <v>1.8</v>
          </cell>
        </row>
        <row r="1349">
          <cell r="A1349" t="str">
            <v>Чай майский Сердце Цейлона (Пакет)1,1475кг/42,5г.б/к  СОДРУЖЕСТВО</v>
          </cell>
          <cell r="E1349" t="str">
            <v>шт</v>
          </cell>
          <cell r="G1349">
            <v>39.228000000000002</v>
          </cell>
          <cell r="I1349">
            <v>4.1580000000000004</v>
          </cell>
          <cell r="J1349">
            <v>35.07</v>
          </cell>
        </row>
        <row r="1350">
          <cell r="A1350" t="str">
            <v>Чай майский Сердце Цейлона черн.лист 2,1кг/100г  СОДРУЖЕСТВО</v>
          </cell>
          <cell r="E1350" t="str">
            <v>шт</v>
          </cell>
          <cell r="G1350">
            <v>8</v>
          </cell>
          <cell r="H1350">
            <v>13.1</v>
          </cell>
          <cell r="I1350">
            <v>6.7</v>
          </cell>
          <cell r="J1350">
            <v>14.4</v>
          </cell>
        </row>
        <row r="1351">
          <cell r="A1351" t="str">
            <v>Чай майский Сердце Цейлона черный (Пакет)1,02кг/170г.б/к  СОДРУЖЕСТВО</v>
          </cell>
          <cell r="E1351" t="str">
            <v>шт</v>
          </cell>
          <cell r="G1351">
            <v>3.06</v>
          </cell>
          <cell r="H1351">
            <v>0.34</v>
          </cell>
          <cell r="I1351">
            <v>3.4</v>
          </cell>
        </row>
        <row r="1352">
          <cell r="A1352" t="str">
            <v>Чай РичардРоял Цейлон 90гр.х14  СОДРУЖЕСТВО</v>
          </cell>
          <cell r="E1352" t="str">
            <v>шт</v>
          </cell>
          <cell r="G1352">
            <v>2.7</v>
          </cell>
          <cell r="I1352">
            <v>2.7</v>
          </cell>
        </row>
        <row r="1353">
          <cell r="A1353" t="str">
            <v>Царицыно Фирм. ТД АО</v>
          </cell>
          <cell r="G1353">
            <v>1648.47</v>
          </cell>
          <cell r="H1353">
            <v>1.8480000000000001</v>
          </cell>
          <cell r="I1353">
            <v>1111.3800000000001</v>
          </cell>
          <cell r="J1353">
            <v>538.93799999999999</v>
          </cell>
        </row>
        <row r="1354">
          <cell r="A1354" t="str">
            <v>Царицыно Фирм. ТД АО КГ</v>
          </cell>
          <cell r="G1354">
            <v>1348.47</v>
          </cell>
          <cell r="H1354">
            <v>1.8480000000000001</v>
          </cell>
          <cell r="I1354">
            <v>866.88</v>
          </cell>
          <cell r="J1354">
            <v>483.43799999999999</v>
          </cell>
        </row>
        <row r="1355">
          <cell r="A1355" t="str">
            <v>МОЛОЧ.С НАТ.МОЛ Вар D80  Царицыно ТД</v>
          </cell>
          <cell r="E1355" t="str">
            <v>кг</v>
          </cell>
          <cell r="G1355">
            <v>116.26</v>
          </cell>
          <cell r="H1355">
            <v>1.6739999999999999</v>
          </cell>
          <cell r="I1355">
            <v>117.934</v>
          </cell>
        </row>
        <row r="1356">
          <cell r="A1356" t="str">
            <v>С/к БРАУН 1 сорт охл вак (В.В.) (Цар.Эт)  Царицыно ТД</v>
          </cell>
          <cell r="E1356" t="str">
            <v>кг</v>
          </cell>
          <cell r="G1356">
            <v>412.51</v>
          </cell>
          <cell r="I1356">
            <v>181.64</v>
          </cell>
          <cell r="J1356">
            <v>230.87</v>
          </cell>
        </row>
        <row r="1357">
          <cell r="A1357" t="str">
            <v>С/к ОХОТНИЧЬЯ 1 сорт пресс п/с охл вак (В.В.) (Цар.Эт)  Царицыно ТД</v>
          </cell>
          <cell r="E1357" t="str">
            <v>кг</v>
          </cell>
          <cell r="G1357">
            <v>421.86</v>
          </cell>
          <cell r="I1357">
            <v>255.452</v>
          </cell>
          <cell r="J1357">
            <v>166.40799999999999</v>
          </cell>
        </row>
        <row r="1358">
          <cell r="A1358" t="str">
            <v>СЕРВЕЛАТ ГУСАРСКИЙ (ПАР) Пс/к 1с D50 вак  Царицыно ТД</v>
          </cell>
          <cell r="E1358" t="str">
            <v>кг</v>
          </cell>
          <cell r="G1358">
            <v>397.84</v>
          </cell>
          <cell r="H1358">
            <v>0.17399999999999999</v>
          </cell>
          <cell r="I1358">
            <v>311.85399999999998</v>
          </cell>
          <cell r="J1358">
            <v>86.16</v>
          </cell>
        </row>
        <row r="1359">
          <cell r="A1359" t="str">
            <v>Царицыно Фирм. ТД АО ШТ</v>
          </cell>
          <cell r="G1359">
            <v>300</v>
          </cell>
          <cell r="I1359">
            <v>244.5</v>
          </cell>
          <cell r="J1359">
            <v>55.5</v>
          </cell>
        </row>
        <row r="1360">
          <cell r="A1360" t="str">
            <v>СЕРВЕЛАТ ГУСАРСКИЙ (ПАР)(0,25)срез Пс/к 1с D50 вак  Царицыно ТД</v>
          </cell>
          <cell r="E1360" t="str">
            <v>шт</v>
          </cell>
          <cell r="G1360">
            <v>300</v>
          </cell>
          <cell r="I1360">
            <v>244.5</v>
          </cell>
          <cell r="J1360">
            <v>55.5</v>
          </cell>
        </row>
        <row r="1361">
          <cell r="A1361" t="str">
            <v>Черкизово ТД</v>
          </cell>
          <cell r="G1361">
            <v>1985.25</v>
          </cell>
          <cell r="H1361">
            <v>12.321</v>
          </cell>
          <cell r="I1361">
            <v>1436.1969999999999</v>
          </cell>
          <cell r="J1361">
            <v>561.37400000000002</v>
          </cell>
        </row>
        <row r="1362">
          <cell r="A1362" t="str">
            <v>ВЕТЧ С ИНДЕЙКОЙ ББ НМО 2.7КГ (ТМ ИВ) K5.4_Черкизово</v>
          </cell>
          <cell r="E1362" t="str">
            <v>кг</v>
          </cell>
          <cell r="G1362">
            <v>197.34800000000001</v>
          </cell>
          <cell r="H1362">
            <v>1.534</v>
          </cell>
          <cell r="I1362">
            <v>198.88200000000001</v>
          </cell>
        </row>
        <row r="1363">
          <cell r="A1363" t="str">
            <v>ВЕТЧ С ИНДЕЙКОЙ МБ НМО ШТ 0.4КГ (ТМ ИВ) K3.6_Черкизово</v>
          </cell>
          <cell r="E1363" t="str">
            <v>шт</v>
          </cell>
          <cell r="G1363">
            <v>32</v>
          </cell>
          <cell r="I1363">
            <v>32</v>
          </cell>
        </row>
        <row r="1364">
          <cell r="A1364" t="str">
            <v>ВК СЕРВЕЛАТ КЛАССИЧЕСКИЙ ФИБ ВУ ШТ 0,4КГ (ТМ ЧЕРКИЗОВО) К2.4  Черкизово</v>
          </cell>
          <cell r="E1364" t="str">
            <v>шт</v>
          </cell>
          <cell r="G1364">
            <v>22.4</v>
          </cell>
          <cell r="H1364">
            <v>7.2</v>
          </cell>
          <cell r="I1364">
            <v>12.4</v>
          </cell>
          <cell r="J1364">
            <v>17.2</v>
          </cell>
        </row>
        <row r="1365">
          <cell r="A1365" t="str">
            <v>КОПЧ БЕКОН НАР ВУ ШТ 0.18КГ (ТМ ЧЕРКИЗОВО ПРЕМИУМ) K1.8_Черкизово</v>
          </cell>
          <cell r="E1365" t="str">
            <v>шт</v>
          </cell>
          <cell r="G1365">
            <v>0.36</v>
          </cell>
          <cell r="I1365">
            <v>0.36</v>
          </cell>
        </row>
        <row r="1366">
          <cell r="A1366" t="str">
            <v>СК БОГОРОДСКАЯ ПРЕСС БО ВУ 0.55КГ (ТМ ЧЕРКИЗОВО) K3.3_Черкизово</v>
          </cell>
          <cell r="E1366" t="str">
            <v>кг</v>
          </cell>
          <cell r="G1366">
            <v>342.98599999999999</v>
          </cell>
          <cell r="I1366">
            <v>237.61600000000001</v>
          </cell>
          <cell r="J1366">
            <v>105.37</v>
          </cell>
        </row>
        <row r="1367">
          <cell r="A1367" t="str">
            <v>СК САЛЬЧИЧОН С РОЗОВЫМ ПЕРЦЕМ СРЕЗ ФИБ ВУ ШТ 0.3КГ (ТМ ЧЕРКИЗОВО ПРЕМИУМ) K1.8_Черкизово</v>
          </cell>
          <cell r="E1367" t="str">
            <v>шт</v>
          </cell>
          <cell r="G1367">
            <v>26.7</v>
          </cell>
          <cell r="I1367">
            <v>24.3</v>
          </cell>
          <cell r="J1367">
            <v>2.4</v>
          </cell>
        </row>
        <row r="1368">
          <cell r="A1368" t="str">
            <v>СК САЛЯМИ АСТОРИЯ СРЕЗ ФИБ ВУ ШТ 0.225КГ (ТМ ЧЕРКИЗОВО) K1.35_Черкизово</v>
          </cell>
          <cell r="E1368" t="str">
            <v>шт</v>
          </cell>
          <cell r="G1368">
            <v>91.35</v>
          </cell>
          <cell r="I1368">
            <v>91.35</v>
          </cell>
        </row>
        <row r="1369">
          <cell r="A1369" t="str">
            <v>СК САЛЯМИ АСТОРИЯ ФИБ ВУ 0.45КГ (ТМ ЧЕРКИЗОВО) K2.7_Черкизово</v>
          </cell>
          <cell r="E1369" t="str">
            <v>кг</v>
          </cell>
          <cell r="G1369">
            <v>268</v>
          </cell>
          <cell r="H1369">
            <v>1.66</v>
          </cell>
          <cell r="I1369">
            <v>108.756</v>
          </cell>
          <cell r="J1369">
            <v>160.904</v>
          </cell>
        </row>
        <row r="1370">
          <cell r="A1370" t="str">
            <v>СК САЛЯМИНИ ФИБ ВУ ШТ 0.18КГ (ТМ ЧЕРКИЗОВО) K1.08_Черкизово</v>
          </cell>
          <cell r="E1370" t="str">
            <v>шт</v>
          </cell>
          <cell r="G1370">
            <v>98.64</v>
          </cell>
          <cell r="I1370">
            <v>71.64</v>
          </cell>
          <cell r="J1370">
            <v>27</v>
          </cell>
        </row>
        <row r="1371">
          <cell r="A1371" t="str">
            <v>СК СТАРОАРБАТСКАЯ ФИБ ВУ ШТ 0.5КГ (ТМ ЧЕРКИЗОВО) K10_Черкизово</v>
          </cell>
          <cell r="E1371" t="str">
            <v>шт</v>
          </cell>
          <cell r="G1371">
            <v>410.5</v>
          </cell>
          <cell r="I1371">
            <v>162</v>
          </cell>
          <cell r="J1371">
            <v>248.5</v>
          </cell>
        </row>
        <row r="1372">
          <cell r="A1372" t="str">
            <v>СОС КОПЧЕНЫЕ ПО-ЧЕРКИЗОВСКИ ПМО ЗА ЛОТ ШТ 0.4КГ (ТМ ЧЕРКИЗОВО) К1.6  Черкизово</v>
          </cell>
          <cell r="E1372" t="str">
            <v>шт</v>
          </cell>
          <cell r="G1372">
            <v>71.599999999999994</v>
          </cell>
          <cell r="I1372">
            <v>71.599999999999994</v>
          </cell>
        </row>
        <row r="1373">
          <cell r="A1373" t="str">
            <v>СОС МОЛОЧНЫЕ ПО-ЧЕРКИЗОВСКИ ПМО ЗА ЛОТ ШТ 0.45КГ (ТМ ЧЕРКИЗОВО) К1.8  Черкизово</v>
          </cell>
          <cell r="E1373" t="str">
            <v>шт</v>
          </cell>
          <cell r="G1373">
            <v>91.218000000000004</v>
          </cell>
          <cell r="I1373">
            <v>91.218000000000004</v>
          </cell>
        </row>
        <row r="1374">
          <cell r="A1374" t="str">
            <v>СОС МОЛОЧНЫЕ ПО-ЧЕРКИЗОВСКИ ПМО ЗА ПАК 1.5КГ (ТМ ЧЕРКИЗОВО) Кб_Черкизово</v>
          </cell>
          <cell r="E1374" t="str">
            <v>кг</v>
          </cell>
          <cell r="G1374">
            <v>332.14800000000002</v>
          </cell>
          <cell r="H1374">
            <v>1.927</v>
          </cell>
          <cell r="I1374">
            <v>334.07499999999999</v>
          </cell>
        </row>
        <row r="1375">
          <cell r="A1375" t="str">
            <v>Чистый Продукт Экспорт ООО</v>
          </cell>
          <cell r="G1375">
            <v>1091.175</v>
          </cell>
          <cell r="H1375">
            <v>2.88</v>
          </cell>
          <cell r="I1375">
            <v>165.54</v>
          </cell>
          <cell r="J1375">
            <v>928.51499999999999</v>
          </cell>
        </row>
        <row r="1376">
          <cell r="A1376" t="str">
            <v>Горошек консервированный ТМ "Чистый Продукт" ГОСТ 1 сорт 400/240  ЧПЭ</v>
          </cell>
          <cell r="E1376" t="str">
            <v>шт</v>
          </cell>
          <cell r="G1376">
            <v>280.08</v>
          </cell>
          <cell r="H1376">
            <v>2.88</v>
          </cell>
          <cell r="I1376">
            <v>15.12</v>
          </cell>
          <cell r="J1376">
            <v>267.83999999999997</v>
          </cell>
        </row>
        <row r="1377">
          <cell r="A1377" t="str">
            <v>Кукуруза сахарная в зёрнах ТУ "Чистый Продукт" Евро  ЧПЭ</v>
          </cell>
          <cell r="E1377" t="str">
            <v>шт</v>
          </cell>
          <cell r="G1377">
            <v>213.12</v>
          </cell>
          <cell r="I1377">
            <v>114.72</v>
          </cell>
          <cell r="J1377">
            <v>98.4</v>
          </cell>
        </row>
        <row r="1378">
          <cell r="A1378" t="str">
            <v>Фасоль красная натуральная ГОСТ ТМ "Чистый Продукт” 425мл/12 ЕВРО  ЧПЭ</v>
          </cell>
          <cell r="E1378" t="str">
            <v>шт</v>
          </cell>
          <cell r="G1378">
            <v>597.97500000000002</v>
          </cell>
          <cell r="I1378">
            <v>35.700000000000003</v>
          </cell>
          <cell r="J1378">
            <v>562.27499999999998</v>
          </cell>
        </row>
        <row r="1379">
          <cell r="A1379" t="str">
            <v>Эдельвейс Л ООО</v>
          </cell>
          <cell r="G1379">
            <v>2460.75</v>
          </cell>
          <cell r="H1379">
            <v>10.5</v>
          </cell>
          <cell r="I1379">
            <v>809.25</v>
          </cell>
          <cell r="J1379">
            <v>1662</v>
          </cell>
        </row>
        <row r="1380">
          <cell r="A1380" t="str">
            <v>Боржоми 0,75 л ПЭТ Газированная ЭДЕЛЬВЕЙС</v>
          </cell>
          <cell r="E1380" t="str">
            <v>шт</v>
          </cell>
          <cell r="G1380">
            <v>2460.75</v>
          </cell>
          <cell r="H1380">
            <v>10.5</v>
          </cell>
          <cell r="I1380">
            <v>809.25</v>
          </cell>
          <cell r="J1380">
            <v>1662</v>
          </cell>
        </row>
        <row r="1381">
          <cell r="A1381" t="str">
            <v>Эссен Продакшн АГ АО</v>
          </cell>
          <cell r="G1381">
            <v>32439.81</v>
          </cell>
          <cell r="H1381">
            <v>98.15</v>
          </cell>
          <cell r="I1381">
            <v>13162.56</v>
          </cell>
          <cell r="J1381">
            <v>19375.400000000001</v>
          </cell>
        </row>
        <row r="1382">
          <cell r="A1382" t="str">
            <v>Эссен Продакшн (КГ)</v>
          </cell>
          <cell r="G1382">
            <v>2030</v>
          </cell>
          <cell r="I1382">
            <v>779.5</v>
          </cell>
          <cell r="J1382">
            <v>1250.5</v>
          </cell>
        </row>
        <row r="1383">
          <cell r="A1383" t="str">
            <v>ДаЁжъ Конфеты с карамелью, арахисом и криспи ВЕС вал 1,5 кг  ЭсПрод</v>
          </cell>
          <cell r="E1383" t="str">
            <v>кг</v>
          </cell>
          <cell r="G1383">
            <v>117</v>
          </cell>
          <cell r="I1383">
            <v>103.5</v>
          </cell>
          <cell r="J1383">
            <v>13.5</v>
          </cell>
        </row>
        <row r="1384">
          <cell r="A1384" t="str">
            <v>ДаЁжъ Конфеты с карамелью, сливками и криспи ВЕС вал 1,5 кг  ЭсПрод</v>
          </cell>
          <cell r="E1384" t="str">
            <v>кг</v>
          </cell>
          <cell r="G1384">
            <v>174</v>
          </cell>
          <cell r="I1384">
            <v>114</v>
          </cell>
          <cell r="J1384">
            <v>60</v>
          </cell>
        </row>
        <row r="1385">
          <cell r="A1385" t="str">
            <v>ДаЁжъ® Конфеты Вкус пломбира вал 1,5 кг  ЭсПрод</v>
          </cell>
          <cell r="E1385" t="str">
            <v>кг</v>
          </cell>
          <cell r="G1385">
            <v>426</v>
          </cell>
          <cell r="I1385">
            <v>114</v>
          </cell>
          <cell r="J1385">
            <v>312</v>
          </cell>
        </row>
        <row r="1386">
          <cell r="A1386" t="str">
            <v>Конфеты "35" со вкусом шоколада ВЕС 1,5 кг  ЭсПрод</v>
          </cell>
          <cell r="E1386" t="str">
            <v>кг</v>
          </cell>
          <cell r="G1386">
            <v>598.5</v>
          </cell>
          <cell r="I1386">
            <v>204</v>
          </cell>
          <cell r="J1386">
            <v>394.5</v>
          </cell>
        </row>
        <row r="1387">
          <cell r="A1387" t="str">
            <v>Конфеты "35" со сливочной начинкой ВЕС 1,5 кг  ЭсПрод</v>
          </cell>
          <cell r="E1387" t="str">
            <v>кг</v>
          </cell>
          <cell r="G1387">
            <v>604.5</v>
          </cell>
          <cell r="I1387">
            <v>186</v>
          </cell>
          <cell r="J1387">
            <v>418.5</v>
          </cell>
        </row>
        <row r="1388">
          <cell r="A1388" t="str">
            <v>Конфеты Arami с кокосовой стружкой вал 2 кг  ЭсПрод</v>
          </cell>
          <cell r="E1388" t="str">
            <v>кг</v>
          </cell>
          <cell r="G1388">
            <v>110</v>
          </cell>
          <cell r="I1388">
            <v>58</v>
          </cell>
          <cell r="J1388">
            <v>52</v>
          </cell>
        </row>
        <row r="1389">
          <cell r="A1389" t="str">
            <v>Эссен Продакшн (ШТ)</v>
          </cell>
          <cell r="G1389">
            <v>30409.81</v>
          </cell>
          <cell r="H1389">
            <v>98.15</v>
          </cell>
          <cell r="I1389">
            <v>12383.06</v>
          </cell>
          <cell r="J1389">
            <v>18124.900000000001</v>
          </cell>
        </row>
        <row r="1390">
          <cell r="A1390" t="str">
            <v>CHO KO-ТЕ®. Продукты экструзионной технолог: Подушечки с какао и молоком Пакет 250 г УП12  ЭсПрод</v>
          </cell>
          <cell r="E1390" t="str">
            <v>шт</v>
          </cell>
          <cell r="G1390">
            <v>81.75</v>
          </cell>
          <cell r="I1390">
            <v>42.75</v>
          </cell>
          <cell r="J1390">
            <v>39</v>
          </cell>
        </row>
        <row r="1391">
          <cell r="A1391" t="str">
            <v>CHO KO-ТЕ®. Продукты экструзионной технологии: Подушечки с банановой начинк Пакет 250 г УП12  ЭсПрод</v>
          </cell>
          <cell r="E1391" t="str">
            <v>шт</v>
          </cell>
          <cell r="G1391">
            <v>78.75</v>
          </cell>
          <cell r="I1391">
            <v>38.75</v>
          </cell>
          <cell r="J1391">
            <v>40</v>
          </cell>
        </row>
        <row r="1392">
          <cell r="A1392" t="str">
            <v>Вафли декорированные "Вертушки-Веснушки" со вкусом вареной сгущенки 400 г  ЭсПрод</v>
          </cell>
          <cell r="E1392" t="str">
            <v>шт</v>
          </cell>
          <cell r="G1392">
            <v>95.2</v>
          </cell>
          <cell r="I1392">
            <v>70</v>
          </cell>
          <cell r="J1392">
            <v>25.2</v>
          </cell>
        </row>
        <row r="1393">
          <cell r="A1393" t="str">
            <v>Вафли декорированные "Вертушки-Веснушки" со вкусом шоколада 400 г  ЭсПрод</v>
          </cell>
          <cell r="E1393" t="str">
            <v>шт</v>
          </cell>
          <cell r="G1393">
            <v>73.2</v>
          </cell>
          <cell r="I1393">
            <v>73.2</v>
          </cell>
        </row>
        <row r="1394">
          <cell r="A1394" t="str">
            <v>Горчица "Махеевъ" пакет дой-пак, Зернистая 140 г  ЭсПрод</v>
          </cell>
          <cell r="E1394" t="str">
            <v>шт</v>
          </cell>
          <cell r="G1394">
            <v>172.34</v>
          </cell>
          <cell r="H1394">
            <v>1.26</v>
          </cell>
          <cell r="I1394">
            <v>53.34</v>
          </cell>
          <cell r="J1394">
            <v>120.26</v>
          </cell>
        </row>
        <row r="1395">
          <cell r="A1395" t="str">
            <v>Горчица готовая "Зернистая" Махеевъ с/банка ТВИСТ 190 г  ЭсПрод</v>
          </cell>
          <cell r="E1395" t="str">
            <v>шт</v>
          </cell>
          <cell r="G1395">
            <v>557.27</v>
          </cell>
          <cell r="H1395">
            <v>0.76</v>
          </cell>
          <cell r="I1395">
            <v>85.31</v>
          </cell>
          <cell r="J1395">
            <v>472.72</v>
          </cell>
        </row>
        <row r="1396">
          <cell r="A1396" t="str">
            <v>Горчица готовая "Русская" Махеевъ ДОЙ-ПАК с дозатором 140 г  ЭсПрод</v>
          </cell>
          <cell r="E1396" t="str">
            <v>шт</v>
          </cell>
          <cell r="G1396">
            <v>435.96</v>
          </cell>
          <cell r="I1396">
            <v>192.5</v>
          </cell>
          <cell r="J1396">
            <v>243.46</v>
          </cell>
        </row>
        <row r="1397">
          <cell r="A1397" t="str">
            <v>Горчица готовая "Русская" Махеевъ с/банка ТВИСТ 190 г  ЭсПрод</v>
          </cell>
          <cell r="E1397" t="str">
            <v>шт</v>
          </cell>
          <cell r="G1397">
            <v>524.4</v>
          </cell>
          <cell r="I1397">
            <v>119.32</v>
          </cell>
          <cell r="J1397">
            <v>405.08</v>
          </cell>
        </row>
        <row r="1398">
          <cell r="A1398" t="str">
            <v>Горчица готовая "Русская" Махеевъ туба 100 г  ЭсПрод</v>
          </cell>
          <cell r="E1398" t="str">
            <v>шт</v>
          </cell>
          <cell r="G1398">
            <v>54.9</v>
          </cell>
          <cell r="H1398">
            <v>0.5</v>
          </cell>
          <cell r="I1398">
            <v>35</v>
          </cell>
          <cell r="J1398">
            <v>20.399999999999999</v>
          </cell>
        </row>
        <row r="1399">
          <cell r="A1399" t="str">
            <v>Джем "Клубничный" Махеевъ ДОЙ-ПАК с дозатором 300 г (16 шт)  ЭсПрод</v>
          </cell>
          <cell r="E1399" t="str">
            <v>шт</v>
          </cell>
          <cell r="G1399">
            <v>325.8</v>
          </cell>
          <cell r="I1399">
            <v>52.5</v>
          </cell>
          <cell r="J1399">
            <v>273.3</v>
          </cell>
        </row>
        <row r="1400">
          <cell r="A1400" t="str">
            <v>Джем "Малиновый" Махеевъ ДОЙ-ПАК с дозатором 300 г (16 шт)  ЭсПрод</v>
          </cell>
          <cell r="E1400" t="str">
            <v>шт</v>
          </cell>
          <cell r="G1400">
            <v>226.8</v>
          </cell>
          <cell r="I1400">
            <v>28.2</v>
          </cell>
          <cell r="J1400">
            <v>198.6</v>
          </cell>
        </row>
        <row r="1401">
          <cell r="A1401" t="str">
            <v>Джем "Персик и Манго" Махеевъ ДОЙ-ПАК с дозатором 300 г (16 шт)  ЭсПрод</v>
          </cell>
          <cell r="E1401" t="str">
            <v>шт</v>
          </cell>
          <cell r="G1401">
            <v>351.9</v>
          </cell>
          <cell r="I1401">
            <v>54.3</v>
          </cell>
          <cell r="J1401">
            <v>297.60000000000002</v>
          </cell>
        </row>
        <row r="1402">
          <cell r="A1402" t="str">
            <v>Джем "Черносмородиновый" Махеевъ ДОЙ-ПАК с дозатором 300 г (16 шт)  ЭсПрод</v>
          </cell>
          <cell r="E1402" t="str">
            <v>шт</v>
          </cell>
          <cell r="G1402">
            <v>380.7</v>
          </cell>
          <cell r="I1402">
            <v>39</v>
          </cell>
          <cell r="J1402">
            <v>341.7</v>
          </cell>
        </row>
        <row r="1403">
          <cell r="A1403" t="str">
            <v>КАК ТАК? Конфеты вафельные с карамелью и кокосом пакет 500г г  ЭсПрод</v>
          </cell>
          <cell r="E1403" t="str">
            <v>шт</v>
          </cell>
          <cell r="G1403">
            <v>239</v>
          </cell>
          <cell r="I1403">
            <v>49.5</v>
          </cell>
          <cell r="J1403">
            <v>189.5</v>
          </cell>
        </row>
        <row r="1404">
          <cell r="A1404" t="str">
            <v>КАК ТАК? Конфеты вафельные с карамелью и кокосом Стабило 210 г  ЭсПрод</v>
          </cell>
          <cell r="E1404" t="str">
            <v>шт</v>
          </cell>
          <cell r="G1404">
            <v>16.170000000000002</v>
          </cell>
          <cell r="I1404">
            <v>5.67</v>
          </cell>
          <cell r="J1404">
            <v>10.5</v>
          </cell>
        </row>
        <row r="1405">
          <cell r="A1405" t="str">
            <v>Кетчуп "Томатный" пакет Дой-пак с дозатором 300 г  ЭсПрод</v>
          </cell>
          <cell r="E1405" t="str">
            <v>шт</v>
          </cell>
          <cell r="G1405">
            <v>907.8</v>
          </cell>
          <cell r="I1405">
            <v>391.5</v>
          </cell>
          <cell r="J1405">
            <v>516.29999999999995</v>
          </cell>
        </row>
        <row r="1406">
          <cell r="A1406" t="str">
            <v>Кетчуп "Томатный" пакет Дой-пак с дозатором 500 г   ЭсПрод</v>
          </cell>
          <cell r="E1406" t="str">
            <v>шт</v>
          </cell>
          <cell r="G1406">
            <v>1531.5</v>
          </cell>
          <cell r="H1406">
            <v>5</v>
          </cell>
          <cell r="I1406">
            <v>124</v>
          </cell>
          <cell r="J1406">
            <v>1412.5</v>
          </cell>
        </row>
        <row r="1407">
          <cell r="A1407" t="str">
            <v>Кетчуп "Чили" пакет Дой-пак с дозатором 300 г  ЭсПрод</v>
          </cell>
          <cell r="E1407" t="str">
            <v>шт</v>
          </cell>
          <cell r="G1407">
            <v>2107.1999999999998</v>
          </cell>
          <cell r="I1407">
            <v>273.60000000000002</v>
          </cell>
          <cell r="J1407">
            <v>1833.6</v>
          </cell>
        </row>
        <row r="1408">
          <cell r="A1408" t="str">
            <v>Кетчуп "Шашлычный" пакет Дой-пак с дозатором 300 г  ЭсПрод</v>
          </cell>
          <cell r="E1408" t="str">
            <v>шт</v>
          </cell>
          <cell r="G1408">
            <v>2543.1</v>
          </cell>
          <cell r="I1408">
            <v>663</v>
          </cell>
          <cell r="J1408">
            <v>1880.1</v>
          </cell>
        </row>
        <row r="1409">
          <cell r="A1409" t="str">
            <v>Кетчуп "Шашлычный" пакет Дой-пак с дозатором 500 г   ЭсПрод</v>
          </cell>
          <cell r="E1409" t="str">
            <v>шт</v>
          </cell>
          <cell r="G1409">
            <v>2129</v>
          </cell>
          <cell r="I1409">
            <v>347.5</v>
          </cell>
          <cell r="J1409">
            <v>1781.5</v>
          </cell>
        </row>
        <row r="1410">
          <cell r="A1410" t="str">
            <v>Кетчуп второй категории "Томатный Добрая Хозяйка" пакет ДОЙ-ПАК с дозатором 300 г  ЭсПрод</v>
          </cell>
          <cell r="E1410" t="str">
            <v>шт</v>
          </cell>
          <cell r="G1410">
            <v>2.4</v>
          </cell>
          <cell r="I1410">
            <v>2.4</v>
          </cell>
        </row>
        <row r="1411">
          <cell r="A1411" t="str">
            <v>Кетчуп первой категории "Острый Томатный" пакет ДОЙ-ПАК с дозатором 300 г     ЭсПрод</v>
          </cell>
          <cell r="E1411" t="str">
            <v>шт</v>
          </cell>
          <cell r="G1411">
            <v>893.4</v>
          </cell>
          <cell r="I1411">
            <v>78.3</v>
          </cell>
          <cell r="J1411">
            <v>815.1</v>
          </cell>
        </row>
        <row r="1412">
          <cell r="A1412" t="str">
            <v>Конфеты "TRUFFLE CLASSIC" пакет 1 кг  ЭсПрод</v>
          </cell>
          <cell r="E1412" t="str">
            <v>шт</v>
          </cell>
          <cell r="G1412">
            <v>21</v>
          </cell>
          <cell r="I1412">
            <v>21</v>
          </cell>
        </row>
        <row r="1413">
          <cell r="A1413" t="str">
            <v>Конфеты "TRUFFLE MILK" пакет 1 кг  ЭсПрод</v>
          </cell>
          <cell r="E1413" t="str">
            <v>шт</v>
          </cell>
          <cell r="G1413">
            <v>27</v>
          </cell>
          <cell r="I1413">
            <v>24</v>
          </cell>
          <cell r="J1413">
            <v>3</v>
          </cell>
        </row>
        <row r="1414">
          <cell r="A1414" t="str">
            <v>Конфеты "Вишневое Тру-ля-ля" Пакет 1 кг УП4  ЭсПрод</v>
          </cell>
          <cell r="E1414" t="str">
            <v>шт</v>
          </cell>
          <cell r="G1414">
            <v>112</v>
          </cell>
          <cell r="I1414">
            <v>68</v>
          </cell>
          <cell r="J1414">
            <v>44</v>
          </cell>
        </row>
        <row r="1415">
          <cell r="A1415" t="str">
            <v>Конфеты "Доярушка" Пакет 1 кг  ЭсПрод</v>
          </cell>
          <cell r="E1415" t="str">
            <v>шт</v>
          </cell>
          <cell r="G1415">
            <v>54</v>
          </cell>
          <cell r="I1415">
            <v>54</v>
          </cell>
        </row>
        <row r="1416">
          <cell r="A1416" t="str">
            <v>Конфеты "Лаймовое Тру-ля-ля" Пакет 1 кг УП4  ЭсПрод</v>
          </cell>
          <cell r="E1416" t="str">
            <v>шт</v>
          </cell>
          <cell r="G1416">
            <v>17</v>
          </cell>
          <cell r="I1416">
            <v>17</v>
          </cell>
        </row>
        <row r="1417">
          <cell r="A1417" t="str">
            <v>Конфеты глазированные "Руа" Пакет 1 кг  ЭсПрод</v>
          </cell>
          <cell r="E1417" t="str">
            <v>шт</v>
          </cell>
          <cell r="G1417">
            <v>271</v>
          </cell>
          <cell r="I1417">
            <v>16</v>
          </cell>
          <cell r="J1417">
            <v>255</v>
          </cell>
        </row>
        <row r="1418">
          <cell r="A1418" t="str">
            <v>Майонез "Махеевъ" "Оливковый" пакет Дой-пак с дозатором 50,5% жирн. 770 г  ЭсПрод</v>
          </cell>
          <cell r="E1418" t="str">
            <v>шт</v>
          </cell>
          <cell r="G1418">
            <v>532</v>
          </cell>
          <cell r="I1418">
            <v>532</v>
          </cell>
        </row>
        <row r="1419">
          <cell r="A1419" t="str">
            <v>Майонез "Махеевъ" "Оливковый" пакет Дой-пак с дозатором 67% жирн. 380 г   ЭсПрод</v>
          </cell>
          <cell r="E1419" t="str">
            <v>шт</v>
          </cell>
          <cell r="G1419">
            <v>1088.7</v>
          </cell>
          <cell r="H1419">
            <v>25.84</v>
          </cell>
          <cell r="I1419">
            <v>451.06</v>
          </cell>
          <cell r="J1419">
            <v>663.48</v>
          </cell>
        </row>
        <row r="1420">
          <cell r="A1420" t="str">
            <v>Майонез "Махеевъ" "Провансаль" (белый) пакет Дой-пак с дозатором 50,5% жирн. 190 г  ЭсПрод</v>
          </cell>
          <cell r="E1420" t="str">
            <v>шт</v>
          </cell>
          <cell r="G1420">
            <v>257.83</v>
          </cell>
          <cell r="H1420">
            <v>12.54</v>
          </cell>
          <cell r="I1420">
            <v>144.4</v>
          </cell>
          <cell r="J1420">
            <v>125.97</v>
          </cell>
        </row>
        <row r="1421">
          <cell r="A1421" t="str">
            <v>Майонез "Махеевъ" "Провансаль" (белый) пакет Дой-пак с дозатором 50,5% жирн. 380 г  ЭсПрод</v>
          </cell>
          <cell r="E1421" t="str">
            <v>шт</v>
          </cell>
          <cell r="G1421">
            <v>608</v>
          </cell>
          <cell r="H1421">
            <v>49.4</v>
          </cell>
          <cell r="I1421">
            <v>592.41999999999996</v>
          </cell>
          <cell r="J1421">
            <v>64.98</v>
          </cell>
        </row>
        <row r="1422">
          <cell r="A1422" t="str">
            <v>Майонез "Махеевъ" "Провансаль" (классика) пакет Дой-пак с дозатором 50,5% жирн. 190 г  ЭсПрод</v>
          </cell>
          <cell r="E1422" t="str">
            <v>шт</v>
          </cell>
          <cell r="G1422">
            <v>402.61</v>
          </cell>
          <cell r="I1422">
            <v>160.16999999999999</v>
          </cell>
          <cell r="J1422">
            <v>242.44</v>
          </cell>
        </row>
        <row r="1423">
          <cell r="A1423" t="str">
            <v>Майонез "Махеевъ" "Провансаль" (классика) пакет Дой-пак с дозатором 50,5% жирн. 380 г   ЭсПрод</v>
          </cell>
          <cell r="E1423" t="str">
            <v>шт</v>
          </cell>
          <cell r="G1423">
            <v>1200.8</v>
          </cell>
          <cell r="I1423">
            <v>872.86</v>
          </cell>
          <cell r="J1423">
            <v>327.94</v>
          </cell>
        </row>
        <row r="1424">
          <cell r="A1424" t="str">
            <v>Майонез "Махеевъ" "Провансаль" (классика) пакет Дой-пак с дозатором 50,5% жирн. 770 г  ЭсПрод</v>
          </cell>
          <cell r="E1424" t="str">
            <v>шт</v>
          </cell>
          <cell r="G1424">
            <v>3188.96</v>
          </cell>
          <cell r="I1424">
            <v>2164.48</v>
          </cell>
          <cell r="J1424">
            <v>1024.48</v>
          </cell>
        </row>
        <row r="1425">
          <cell r="A1425" t="str">
            <v>Майонез "Махеевъ" "Провансаль" (классика) пакет Дой-пак с дозатором 67% жирн. 190 г  ЭсПрод</v>
          </cell>
          <cell r="E1425" t="str">
            <v>шт</v>
          </cell>
          <cell r="G1425">
            <v>280.25</v>
          </cell>
          <cell r="I1425">
            <v>204.06</v>
          </cell>
          <cell r="J1425">
            <v>76.19</v>
          </cell>
        </row>
        <row r="1426">
          <cell r="A1426" t="str">
            <v>Майонез "Махеевъ" "С перепелиным яйцом" пакет Дой-пак с дозатором 50,5% жирн. 770 г   ЭсПрод</v>
          </cell>
          <cell r="E1426" t="str">
            <v>шт</v>
          </cell>
          <cell r="G1426">
            <v>4515.16</v>
          </cell>
          <cell r="I1426">
            <v>1913.68</v>
          </cell>
          <cell r="J1426">
            <v>2601.48</v>
          </cell>
        </row>
        <row r="1427">
          <cell r="A1427" t="str">
            <v>Майонез "Махеевъ" "С перепелиным яйцом" пакет Дой-пак с дозатором 67% жирн.190 г  ЭсПрод</v>
          </cell>
          <cell r="E1427" t="str">
            <v>шт</v>
          </cell>
          <cell r="G1427">
            <v>141.55000000000001</v>
          </cell>
          <cell r="H1427">
            <v>2.85</v>
          </cell>
          <cell r="I1427">
            <v>144.4</v>
          </cell>
        </row>
        <row r="1428">
          <cell r="A1428" t="str">
            <v>Майонез "Махеевъ" "С перепелиным яйцом" пакет Дой-пак с дозатором 67% жирн.380 г  ЭсПрод</v>
          </cell>
          <cell r="E1428" t="str">
            <v>шт</v>
          </cell>
          <cell r="G1428">
            <v>607.62</v>
          </cell>
          <cell r="I1428">
            <v>568.86</v>
          </cell>
          <cell r="J1428">
            <v>38.76</v>
          </cell>
        </row>
        <row r="1429">
          <cell r="A1429" t="str">
            <v>Майонез "Провансаль" ДОЙ-ПАК с дозатором 800 мл  ЭсПрод</v>
          </cell>
          <cell r="E1429" t="str">
            <v>шт</v>
          </cell>
          <cell r="G1429">
            <v>608</v>
          </cell>
          <cell r="I1429">
            <v>615.6</v>
          </cell>
          <cell r="J1429">
            <v>-7.6</v>
          </cell>
        </row>
        <row r="1430">
          <cell r="A1430" t="str">
            <v>Майонез "Провансаль" Махеевъ ВЕДРО 3 кг  ЭсПрод</v>
          </cell>
          <cell r="E1430" t="str">
            <v>шт</v>
          </cell>
          <cell r="G1430">
            <v>9</v>
          </cell>
          <cell r="I1430">
            <v>6</v>
          </cell>
          <cell r="J1430">
            <v>3</v>
          </cell>
        </row>
        <row r="1431">
          <cell r="A1431" t="str">
            <v>Майонез Махеевъ "Оливковый" 67% жирн. ДОЙ-ПАК с дозатором 190 г  ЭсПрод</v>
          </cell>
          <cell r="E1431" t="str">
            <v>шт</v>
          </cell>
          <cell r="G1431">
            <v>483.55</v>
          </cell>
          <cell r="I1431">
            <v>97.28</v>
          </cell>
          <cell r="J1431">
            <v>386.27</v>
          </cell>
        </row>
        <row r="1432">
          <cell r="A1432" t="str">
            <v>Майонез среднекал. Махеевъ "Сметанный" ДОЙ-ПАК с дозатором 400мл.  ЭссенПрод</v>
          </cell>
          <cell r="E1432" t="str">
            <v>шт</v>
          </cell>
          <cell r="G1432">
            <v>271.2</v>
          </cell>
          <cell r="I1432">
            <v>266.8</v>
          </cell>
          <cell r="J1432">
            <v>4.4000000000000004</v>
          </cell>
        </row>
        <row r="1433">
          <cell r="A1433" t="str">
            <v>Майонезный соус Махеевъ "Сливочно-чесночный" Дой-пак с дозатором 50,5% жирн. 200 г  ЭсПрод</v>
          </cell>
          <cell r="E1433" t="str">
            <v>шт</v>
          </cell>
          <cell r="G1433">
            <v>539.79999999999995</v>
          </cell>
          <cell r="I1433">
            <v>175</v>
          </cell>
          <cell r="J1433">
            <v>364.8</v>
          </cell>
        </row>
        <row r="1434">
          <cell r="A1434" t="str">
            <v>Майонезный соус Махеевъ "Сметанный с грибами" Дой-пак с дозатором 50,5% жирн. 200 г  ЭсПрод</v>
          </cell>
          <cell r="E1434" t="str">
            <v>шт</v>
          </cell>
          <cell r="G1434">
            <v>713.2</v>
          </cell>
          <cell r="I1434">
            <v>209.4</v>
          </cell>
          <cell r="J1434">
            <v>503.8</v>
          </cell>
        </row>
        <row r="1435">
          <cell r="A1435" t="str">
            <v>Майонезный соус Махеевъ "Тар-Тар" 25% ДП 200 г  ЭсПрод</v>
          </cell>
          <cell r="E1435" t="str">
            <v>шт</v>
          </cell>
          <cell r="G1435">
            <v>252</v>
          </cell>
          <cell r="I1435">
            <v>181.6</v>
          </cell>
          <cell r="J1435">
            <v>70.400000000000006</v>
          </cell>
        </row>
        <row r="1436">
          <cell r="A1436" t="str">
            <v>Соус на основе растительных масел Махеевъ "Постный" ДОЙ-ПАК с дозатором 190 г  ЭсПрод</v>
          </cell>
          <cell r="E1436" t="str">
            <v>шт</v>
          </cell>
          <cell r="G1436">
            <v>126.54</v>
          </cell>
          <cell r="I1436">
            <v>20.329999999999998</v>
          </cell>
          <cell r="J1436">
            <v>106.21</v>
          </cell>
        </row>
        <row r="1437">
          <cell r="A1437" t="str">
            <v>Фрукты протертые с сахаром Махеевъ "Лимон протертый с сахаром и Апельсин" ДОЙ-ПАК с доз 300г ЭсПрод</v>
          </cell>
          <cell r="E1437" t="str">
            <v>шт</v>
          </cell>
          <cell r="G1437">
            <v>4.5</v>
          </cell>
          <cell r="I1437">
            <v>4.5</v>
          </cell>
        </row>
        <row r="1438">
          <cell r="A1438" t="str">
            <v>Хрен закуска "Столовый" Махеевъ с/банка ТВИСТ 190 г  ЭсПрод</v>
          </cell>
          <cell r="E1438" t="str">
            <v>шт</v>
          </cell>
          <cell r="G1438">
            <v>342</v>
          </cell>
          <cell r="I1438">
            <v>37.619999999999997</v>
          </cell>
          <cell r="J1438">
            <v>304.38</v>
          </cell>
        </row>
        <row r="1439">
          <cell r="A1439" t="str">
            <v>Ягоды проте с сахаро Махеевъ "Арония Черноплодн протерт с сахар и Лимон" ДОЙ-ПАК с доз 300 г  ЭсПрод</v>
          </cell>
          <cell r="E1439" t="str">
            <v>шт</v>
          </cell>
          <cell r="G1439">
            <v>6</v>
          </cell>
          <cell r="I1439">
            <v>0.9</v>
          </cell>
          <cell r="J1439">
            <v>5.0999999999999996</v>
          </cell>
        </row>
        <row r="1440">
          <cell r="A1440" t="str">
            <v>ЭФКО-Каскад КРЦ ООО</v>
          </cell>
          <cell r="G1440">
            <v>1716.13</v>
          </cell>
          <cell r="I1440">
            <v>48.53</v>
          </cell>
          <cell r="J1440">
            <v>1667.6</v>
          </cell>
        </row>
        <row r="1441">
          <cell r="A1441" t="str">
            <v>ЭФКО-Каскад (ШТ)</v>
          </cell>
          <cell r="G1441">
            <v>1716.13</v>
          </cell>
          <cell r="I1441">
            <v>48.53</v>
          </cell>
          <cell r="J1441">
            <v>1667.6</v>
          </cell>
        </row>
        <row r="1442">
          <cell r="A1442" t="str">
            <v>Кетчуп "СЛОБОДА" Томатный Высшая категория 200г дой-пак  КАСКАД</v>
          </cell>
          <cell r="E1442" t="str">
            <v>шт</v>
          </cell>
          <cell r="G1442">
            <v>543.79999999999995</v>
          </cell>
          <cell r="J1442">
            <v>543.79999999999995</v>
          </cell>
        </row>
        <row r="1443">
          <cell r="A1443" t="str">
            <v>Кетчуп "Слобода" Шашлычный Высшая категория, 350г. дой-пак  КАСКАД</v>
          </cell>
          <cell r="E1443" t="str">
            <v>шт</v>
          </cell>
          <cell r="G1443">
            <v>457.1</v>
          </cell>
          <cell r="I1443">
            <v>15.75</v>
          </cell>
          <cell r="J1443">
            <v>441.35</v>
          </cell>
        </row>
        <row r="1444">
          <cell r="A1444" t="str">
            <v>Кетчуп Слобода Томатный дой-пак 350г 16шт  КАСКАД</v>
          </cell>
          <cell r="E1444" t="str">
            <v>шт</v>
          </cell>
          <cell r="G1444">
            <v>406.35</v>
          </cell>
          <cell r="J1444">
            <v>406.35</v>
          </cell>
        </row>
        <row r="1445">
          <cell r="A1445" t="str">
            <v>Соус на основе растительных масел "Слобода" Горчичный м.д.ж. 60%, 220мл, дойпак, 12шт, РФ/СНГ  КАСКА</v>
          </cell>
          <cell r="E1445" t="str">
            <v>шт</v>
          </cell>
          <cell r="G1445">
            <v>199.32</v>
          </cell>
          <cell r="I1445">
            <v>16.940000000000001</v>
          </cell>
          <cell r="J1445">
            <v>182.38</v>
          </cell>
        </row>
        <row r="1446">
          <cell r="A1446" t="str">
            <v>Соус на основе растительных масел "Слобода" Грибной м.д.ж. 60%, 220мл, дойпак, 12шт, РФ/СНГ  КАСКАД</v>
          </cell>
          <cell r="E1446" t="str">
            <v>шт</v>
          </cell>
          <cell r="G1446">
            <v>109.56</v>
          </cell>
          <cell r="I1446">
            <v>15.84</v>
          </cell>
          <cell r="J1446">
            <v>93.72</v>
          </cell>
        </row>
        <row r="1447">
          <cell r="A1447" t="str">
            <v>ЮЖНАЯ ТОРГОВАЯ КОМПАНИЯ ООО</v>
          </cell>
          <cell r="G1447">
            <v>3176.24</v>
          </cell>
          <cell r="H1447">
            <v>4</v>
          </cell>
          <cell r="I1447">
            <v>619.42999999999995</v>
          </cell>
          <cell r="J1447">
            <v>2560.81</v>
          </cell>
        </row>
        <row r="1448">
          <cell r="A1448" t="str">
            <v>AURA BABY Детский шампунь для мальчиков 3+ 200мл КК/12 4752171008861  ЮТК</v>
          </cell>
          <cell r="E1448" t="str">
            <v>шт</v>
          </cell>
          <cell r="G1448">
            <v>15</v>
          </cell>
          <cell r="I1448">
            <v>4.2</v>
          </cell>
          <cell r="J1448">
            <v>10.8</v>
          </cell>
        </row>
        <row r="1449">
          <cell r="A1449" t="str">
            <v>AURA BEAUTY Ватные диски 180шт КК/35 4600999029745  ЮТК</v>
          </cell>
          <cell r="E1449" t="str">
            <v>шт</v>
          </cell>
          <cell r="G1449">
            <v>51.45</v>
          </cell>
          <cell r="I1449">
            <v>11.1</v>
          </cell>
          <cell r="J1449">
            <v>40.35</v>
          </cell>
        </row>
        <row r="1450">
          <cell r="A1450" t="str">
            <v>AURA BEAUTY Ватные палочки стакан 200шт КК/36 4607068620803  ЮТК</v>
          </cell>
          <cell r="E1450" t="str">
            <v>шт</v>
          </cell>
          <cell r="G1450">
            <v>45.2</v>
          </cell>
          <cell r="I1450">
            <v>13.6</v>
          </cell>
          <cell r="J1450">
            <v>31.6</v>
          </cell>
        </row>
        <row r="1451">
          <cell r="A1451" t="str">
            <v>AURA BEAUTY Крем д/рук обогащающий туба 75 мл КК/24 4752171005839  ЮТК</v>
          </cell>
          <cell r="E1451" t="str">
            <v>шт</v>
          </cell>
          <cell r="G1451">
            <v>0.9</v>
          </cell>
          <cell r="I1451">
            <v>0.9</v>
          </cell>
        </row>
        <row r="1452">
          <cell r="A1452" t="str">
            <v>AURA BEAUTY Крем д/рук Питательный с D-пантеноло и экстрактом меда туба 75 мл КК/244751023292465 ЮТК</v>
          </cell>
          <cell r="E1452" t="str">
            <v>шт</v>
          </cell>
          <cell r="G1452">
            <v>3.8250000000000002</v>
          </cell>
          <cell r="I1452">
            <v>2.4</v>
          </cell>
          <cell r="J1452">
            <v>1.425</v>
          </cell>
        </row>
        <row r="1453">
          <cell r="A1453" t="str">
            <v>AURA BEAUTY Крем д/рук тонизирующий туба 75 мл КК/24 4752171005815  ЮТК</v>
          </cell>
          <cell r="E1453" t="str">
            <v>шт</v>
          </cell>
          <cell r="G1453">
            <v>2.3250000000000002</v>
          </cell>
          <cell r="I1453">
            <v>2.3250000000000002</v>
          </cell>
        </row>
        <row r="1454">
          <cell r="A1454" t="str">
            <v>AURA BEAUTY Крем д/рук Увлажняющий с глицерином и экстрактом алое туба 75 мл КК/24 4751023292441 ЮТК</v>
          </cell>
          <cell r="E1454" t="str">
            <v>шт</v>
          </cell>
          <cell r="G1454">
            <v>2.5499999999999998</v>
          </cell>
          <cell r="I1454">
            <v>1.875</v>
          </cell>
          <cell r="J1454">
            <v>0.67500000000000004</v>
          </cell>
        </row>
        <row r="1455">
          <cell r="A1455" t="str">
            <v>LURE Ватные диски 120шт КК/35 4751023293134  ЮТК</v>
          </cell>
          <cell r="E1455" t="str">
            <v>шт</v>
          </cell>
          <cell r="G1455">
            <v>2.04</v>
          </cell>
          <cell r="I1455">
            <v>0.74</v>
          </cell>
          <cell r="J1455">
            <v>1.3</v>
          </cell>
        </row>
        <row r="1456">
          <cell r="A1456" t="str">
            <v>LURE Ватные диски 150шт КК/35 4751023293189  ЮТК</v>
          </cell>
          <cell r="E1456" t="str">
            <v>шт</v>
          </cell>
          <cell r="G1456">
            <v>12.7</v>
          </cell>
          <cell r="I1456">
            <v>2</v>
          </cell>
          <cell r="J1456">
            <v>10.7</v>
          </cell>
        </row>
        <row r="1457">
          <cell r="A1457" t="str">
            <v>LURE Крем для ног витаминный С МОЧЕВИНОЙ туба 75мл КК/24 4751023297996  ЮТК</v>
          </cell>
          <cell r="E1457" t="str">
            <v>шт</v>
          </cell>
          <cell r="G1457">
            <v>1.95</v>
          </cell>
          <cell r="I1457">
            <v>1.95</v>
          </cell>
        </row>
        <row r="1458">
          <cell r="A1458" t="str">
            <v>QUALITA Гель для стирки для ДЕТСКОГО белья дой-пак 1000мл КК/6 4752171008717  ЮТК</v>
          </cell>
          <cell r="E1458" t="str">
            <v>шт</v>
          </cell>
          <cell r="G1458">
            <v>58</v>
          </cell>
          <cell r="H1458">
            <v>2</v>
          </cell>
          <cell r="I1458">
            <v>11</v>
          </cell>
          <cell r="J1458">
            <v>49</v>
          </cell>
        </row>
        <row r="1459">
          <cell r="A1459" t="str">
            <v>QUALITA Гель для стирки для ДЕТСКОГО белья флакон 1000мл КК/6 4600999039058  ЮТК</v>
          </cell>
          <cell r="E1459" t="str">
            <v>шт</v>
          </cell>
          <cell r="G1459">
            <v>101</v>
          </cell>
          <cell r="I1459">
            <v>11</v>
          </cell>
          <cell r="J1459">
            <v>90</v>
          </cell>
        </row>
        <row r="1460">
          <cell r="A1460" t="str">
            <v>QUALITA Гель для стирки УНИВЕРСАЛЬНЫЙ дой-пак 1000мл КК/6 4752171008687  ЮТК</v>
          </cell>
          <cell r="E1460" t="str">
            <v>шт</v>
          </cell>
          <cell r="G1460">
            <v>2</v>
          </cell>
          <cell r="I1460">
            <v>2</v>
          </cell>
        </row>
        <row r="1461">
          <cell r="A1461" t="str">
            <v>QUALITA Гель для стирки Универсальный дой-пак 3000мл КК/4 4600999040528  ЮТК</v>
          </cell>
          <cell r="E1461" t="str">
            <v>шт</v>
          </cell>
          <cell r="G1461">
            <v>99</v>
          </cell>
          <cell r="I1461">
            <v>9</v>
          </cell>
          <cell r="J1461">
            <v>90</v>
          </cell>
        </row>
        <row r="1462">
          <cell r="A1462" t="str">
            <v>QUALITA Гель для стирки цветного белья дой-пак 3000мл КК/4 4600999040542  ЮТК</v>
          </cell>
          <cell r="E1462" t="str">
            <v>шт</v>
          </cell>
          <cell r="G1462">
            <v>180</v>
          </cell>
          <cell r="I1462">
            <v>3</v>
          </cell>
          <cell r="J1462">
            <v>177</v>
          </cell>
        </row>
        <row r="1463">
          <cell r="A1463" t="str">
            <v>QUALITA Кондиционер для белья MORNING FRESHNESS дой-пак 1000мл КК/6 4752171008731  ЮТК</v>
          </cell>
          <cell r="E1463" t="str">
            <v>шт</v>
          </cell>
          <cell r="G1463">
            <v>89</v>
          </cell>
          <cell r="I1463">
            <v>21</v>
          </cell>
          <cell r="J1463">
            <v>68</v>
          </cell>
        </row>
        <row r="1464">
          <cell r="A1464" t="str">
            <v>QUALITA Кондиционер для белья БЕЗ ЗАПАХА дой-пак 1000мл КК/6  ЮТК</v>
          </cell>
          <cell r="E1464" t="str">
            <v>шт</v>
          </cell>
          <cell r="G1464">
            <v>149</v>
          </cell>
          <cell r="I1464">
            <v>1</v>
          </cell>
          <cell r="J1464">
            <v>148</v>
          </cell>
        </row>
        <row r="1465">
          <cell r="A1465" t="str">
            <v>QUALITA Средство для мытья пола и твердых поверхностей LAVEND дой-пак 500мл КК/12 4600999039294  ЮТК</v>
          </cell>
          <cell r="E1465" t="str">
            <v>шт</v>
          </cell>
          <cell r="G1465">
            <v>22.5</v>
          </cell>
          <cell r="I1465">
            <v>17</v>
          </cell>
          <cell r="J1465">
            <v>5.5</v>
          </cell>
        </row>
        <row r="1466">
          <cell r="A1466" t="str">
            <v>QUALITA Средство для мытья посуды GREEN TEA&amp;ALOE дой-пак 500мл КК/12 4752171008601  ЮТК</v>
          </cell>
          <cell r="E1466" t="str">
            <v>шт</v>
          </cell>
          <cell r="G1466">
            <v>15</v>
          </cell>
          <cell r="J1466">
            <v>15</v>
          </cell>
        </row>
        <row r="1467">
          <cell r="A1467" t="str">
            <v>QUALITA Средство для мытья посуды LEMON&amp;ORANGE дой-пак 500мл КК/12 4752171008625  ЮТК</v>
          </cell>
          <cell r="E1467" t="str">
            <v>шт</v>
          </cell>
          <cell r="G1467">
            <v>47.5</v>
          </cell>
          <cell r="J1467">
            <v>47.5</v>
          </cell>
        </row>
        <row r="1468">
          <cell r="A1468" t="str">
            <v>Ароматизатор подвесной картонный "ATAN" Квадрат" Океанский бриз " 4680218084083  ЮТК</v>
          </cell>
          <cell r="E1468" t="str">
            <v>шт</v>
          </cell>
          <cell r="G1468">
            <v>4.75</v>
          </cell>
          <cell r="I1468">
            <v>0.9</v>
          </cell>
          <cell r="J1468">
            <v>3.85</v>
          </cell>
        </row>
        <row r="1469">
          <cell r="A1469" t="str">
            <v>Салфетки бумажные Верона 80 шт Цвет: Белый  ЮТК</v>
          </cell>
          <cell r="E1469" t="str">
            <v>шт</v>
          </cell>
          <cell r="G1469">
            <v>159</v>
          </cell>
          <cell r="I1469">
            <v>52</v>
          </cell>
          <cell r="J1469">
            <v>107</v>
          </cell>
        </row>
        <row r="1470">
          <cell r="A1470" t="str">
            <v>Салфетки влажные Эконом smart №120 антибактериальные универсал с пластиковы клапаном 4620016306  ЮТК</v>
          </cell>
          <cell r="E1470" t="str">
            <v>шт</v>
          </cell>
          <cell r="G1470">
            <v>37.35</v>
          </cell>
          <cell r="I1470">
            <v>16.5</v>
          </cell>
          <cell r="J1470">
            <v>20.85</v>
          </cell>
        </row>
        <row r="1471">
          <cell r="A1471" t="str">
            <v>СОЛНЦЕ И ЛУНА ECO Средство для мытья пола в детских комнатах 0+ дой-пак 1000мл КК/8 4752171009295  Ю</v>
          </cell>
          <cell r="E1471" t="str">
            <v>шт</v>
          </cell>
          <cell r="G1471">
            <v>53</v>
          </cell>
          <cell r="H1471">
            <v>2</v>
          </cell>
          <cell r="J1471">
            <v>55</v>
          </cell>
        </row>
        <row r="1472">
          <cell r="A1472" t="str">
            <v>Туалетная бумага "ВЕГАС" MAXI  ЮТК</v>
          </cell>
          <cell r="E1472" t="str">
            <v>шт</v>
          </cell>
          <cell r="G1472">
            <v>1127.52</v>
          </cell>
          <cell r="I1472">
            <v>30.24</v>
          </cell>
          <cell r="J1472">
            <v>1097.28</v>
          </cell>
        </row>
        <row r="1473">
          <cell r="A1473" t="str">
            <v>Туалетная бумага "СотКа"  ЮТК</v>
          </cell>
          <cell r="E1473" t="str">
            <v>шт</v>
          </cell>
          <cell r="G1473">
            <v>376.38</v>
          </cell>
          <cell r="I1473">
            <v>196.8</v>
          </cell>
          <cell r="J1473">
            <v>179.58</v>
          </cell>
        </row>
        <row r="1474">
          <cell r="A1474" t="str">
            <v>Туалетная бумага "ТолстячОк"  ЮТК</v>
          </cell>
          <cell r="E1474" t="str">
            <v>шт</v>
          </cell>
          <cell r="G1474">
            <v>70.2</v>
          </cell>
          <cell r="I1474">
            <v>70.2</v>
          </cell>
        </row>
        <row r="1475">
          <cell r="A1475" t="str">
            <v>Эконом smart №120 влажные салфетки детские 4620016301081 КК/16  ЮТК</v>
          </cell>
          <cell r="E1475" t="str">
            <v>шт</v>
          </cell>
          <cell r="G1475">
            <v>7.95</v>
          </cell>
          <cell r="I1475">
            <v>4.95</v>
          </cell>
          <cell r="J1475">
            <v>3</v>
          </cell>
        </row>
        <row r="1476">
          <cell r="A1476" t="str">
            <v>Эконом smart №15 влажные салфетки антибактериальные 4620016300268 КК/108  ЮТК</v>
          </cell>
          <cell r="E1476" t="str">
            <v>шт</v>
          </cell>
          <cell r="G1476">
            <v>168</v>
          </cell>
          <cell r="I1476">
            <v>51.9</v>
          </cell>
          <cell r="J1476">
            <v>116.1</v>
          </cell>
        </row>
        <row r="1477">
          <cell r="A1477" t="str">
            <v>Эконом smart №15 влажные салфетки Лимон 4620016300282 КК/108  ЮТК</v>
          </cell>
          <cell r="E1477" t="str">
            <v>шт</v>
          </cell>
          <cell r="G1477">
            <v>138.75</v>
          </cell>
          <cell r="I1477">
            <v>39.9</v>
          </cell>
          <cell r="J1477">
            <v>98.85</v>
          </cell>
        </row>
        <row r="1478">
          <cell r="A1478" t="str">
            <v>Эконом smart Светофор №120 д/семьи а/б унив. с пластик, клапаном 4610080720826  ЮТК</v>
          </cell>
          <cell r="E1478" t="str">
            <v>шт</v>
          </cell>
          <cell r="G1478">
            <v>67.2</v>
          </cell>
          <cell r="I1478">
            <v>31.35</v>
          </cell>
          <cell r="J1478">
            <v>35.85</v>
          </cell>
        </row>
        <row r="1479">
          <cell r="A1479" t="str">
            <v>Эконом smart Светофор №120 дет. с алоэ с пластик, клапаном 4610080720857  ЮТК</v>
          </cell>
          <cell r="E1479" t="str">
            <v>шт</v>
          </cell>
          <cell r="G1479">
            <v>65.2</v>
          </cell>
          <cell r="I1479">
            <v>8.6</v>
          </cell>
          <cell r="J1479">
            <v>56.6</v>
          </cell>
        </row>
        <row r="1480">
          <cell r="A1480" t="str">
            <v>ЮНИТЕКС</v>
          </cell>
          <cell r="G1480">
            <v>63.28</v>
          </cell>
          <cell r="H1480">
            <v>730.52</v>
          </cell>
          <cell r="I1480">
            <v>541.16999999999996</v>
          </cell>
          <cell r="J1480">
            <v>252.63</v>
          </cell>
        </row>
        <row r="1481">
          <cell r="A1481" t="str">
            <v>ЮНИТЕКС ШТ</v>
          </cell>
          <cell r="G1481">
            <v>63.28</v>
          </cell>
          <cell r="H1481">
            <v>730.52</v>
          </cell>
          <cell r="I1481">
            <v>541.16999999999996</v>
          </cell>
          <cell r="J1481">
            <v>252.63</v>
          </cell>
        </row>
        <row r="1482">
          <cell r="A1482" t="str">
            <v>Колбаски Добре Кабанчики Бекон 70 гр., в/к,  ЮНИТЕКС</v>
          </cell>
          <cell r="E1482" t="str">
            <v>шт</v>
          </cell>
          <cell r="G1482">
            <v>2.17</v>
          </cell>
          <cell r="H1482">
            <v>120.05</v>
          </cell>
          <cell r="I1482">
            <v>87.5</v>
          </cell>
          <cell r="J1482">
            <v>34.72</v>
          </cell>
        </row>
        <row r="1483">
          <cell r="A1483" t="str">
            <v>Колбаски Добре Кабанчики из индейки с пряностями 70 гр., в/к,  ЮНИТЕКС</v>
          </cell>
          <cell r="E1483" t="str">
            <v>шт</v>
          </cell>
          <cell r="G1483">
            <v>12.81</v>
          </cell>
          <cell r="H1483">
            <v>105.07</v>
          </cell>
          <cell r="I1483">
            <v>96.74</v>
          </cell>
          <cell r="J1483">
            <v>21.14</v>
          </cell>
        </row>
        <row r="1484">
          <cell r="A1484" t="str">
            <v>Колбаски Добре Кабанчики Оригинальные 70 гр., в/к,  ЮНИТЕКС</v>
          </cell>
          <cell r="E1484" t="str">
            <v>шт</v>
          </cell>
          <cell r="G1484">
            <v>8.4</v>
          </cell>
          <cell r="H1484">
            <v>127.4</v>
          </cell>
          <cell r="I1484">
            <v>103.18</v>
          </cell>
          <cell r="J1484">
            <v>32.619999999999997</v>
          </cell>
        </row>
        <row r="1485">
          <cell r="A1485" t="str">
            <v>Колбаски Добре Кабанчики Терияки 70 гр., в/к,  ЮНИТЕКС</v>
          </cell>
          <cell r="E1485" t="str">
            <v>шт</v>
          </cell>
          <cell r="G1485">
            <v>10.08</v>
          </cell>
          <cell r="H1485">
            <v>121.8</v>
          </cell>
          <cell r="I1485">
            <v>83.51</v>
          </cell>
          <cell r="J1485">
            <v>48.37</v>
          </cell>
        </row>
        <row r="1486">
          <cell r="A1486" t="str">
            <v>Колбаски Добре Кабанчики Халапеньо 70 гр., в/к,  ЮНИТЕКС</v>
          </cell>
          <cell r="E1486" t="str">
            <v>шт</v>
          </cell>
          <cell r="G1486">
            <v>14.84</v>
          </cell>
          <cell r="H1486">
            <v>128.1</v>
          </cell>
          <cell r="I1486">
            <v>86.1</v>
          </cell>
          <cell r="J1486">
            <v>56.84</v>
          </cell>
        </row>
        <row r="1487">
          <cell r="A1487" t="str">
            <v>Колбаски Добре Кабанчики Чоризо 70 гр., в/к,  ЮНИТЕКС</v>
          </cell>
          <cell r="E1487" t="str">
            <v>шт</v>
          </cell>
          <cell r="G1487">
            <v>14.98</v>
          </cell>
          <cell r="H1487">
            <v>128.1</v>
          </cell>
          <cell r="I1487">
            <v>84.14</v>
          </cell>
          <cell r="J1487">
            <v>58.94</v>
          </cell>
        </row>
        <row r="1488">
          <cell r="A1488" t="str">
            <v>Итого</v>
          </cell>
          <cell r="G1488">
            <v>238621.962</v>
          </cell>
          <cell r="H1488">
            <v>151662.033</v>
          </cell>
          <cell r="I1488">
            <v>194821.03</v>
          </cell>
          <cell r="J1488">
            <v>195462.965</v>
          </cell>
        </row>
        <row r="1932">
          <cell r="N1932">
            <v>6050</v>
          </cell>
        </row>
        <row r="1933">
          <cell r="C1933" t="str">
            <v>301 Сосиски Сочинки по-баварски с сыром, 0.4кг, ТМ Стародворье ПОКОМ</v>
          </cell>
          <cell r="I1933">
            <v>116.8</v>
          </cell>
          <cell r="J1933" t="str">
            <v>1 030,000</v>
          </cell>
          <cell r="K1933">
            <v>100</v>
          </cell>
          <cell r="L1933">
            <v>0</v>
          </cell>
        </row>
        <row r="1934">
          <cell r="C1934" t="str">
            <v>302 Сосиски Сочинки по-баварски, 0.4кг, ТМ Стародворье ПОКОМ</v>
          </cell>
          <cell r="I1934">
            <v>88</v>
          </cell>
          <cell r="J1934">
            <v>969.6</v>
          </cell>
          <cell r="K1934">
            <v>60</v>
          </cell>
          <cell r="L1934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01.09.2023 - 01.09.2023</v>
          </cell>
        </row>
        <row r="3">
          <cell r="A3" t="str">
            <v>Отбор:</v>
          </cell>
          <cell r="C3" t="str">
            <v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Д..." И
Номенклатура В группе из списка "ПОКОМ Логистический Партнер...; ПОКОМ Логистический Партнер" И
Это тара Равно "Нет"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Вес</v>
          </cell>
          <cell r="F6" t="str">
            <v>Количество</v>
          </cell>
        </row>
        <row r="7">
          <cell r="A7" t="str">
            <v>273  Сосиски Сочинки с сочной грудинкой, МГС 0.4кг,   ПОКОМ</v>
          </cell>
          <cell r="D7">
            <v>144</v>
          </cell>
          <cell r="F7">
            <v>360</v>
          </cell>
        </row>
        <row r="8">
          <cell r="A8" t="str">
            <v>302  Сосиски Сочинки по-баварски,  0.4кг, ТМ Стародворье  ПОКОМ</v>
          </cell>
          <cell r="D8">
            <v>21.6</v>
          </cell>
          <cell r="F8">
            <v>54</v>
          </cell>
        </row>
        <row r="9">
          <cell r="A9" t="str">
            <v>320  Сосиски Сочинки с сочным окороком 0,4 кг ТМ Стародворье  ПОКОМ</v>
          </cell>
          <cell r="D9">
            <v>144</v>
          </cell>
          <cell r="F9">
            <v>360</v>
          </cell>
        </row>
        <row r="10">
          <cell r="A10" t="str">
            <v>029  Сосиски Венские, Вязанка NDX МГС, 0.5кг, ПОКОМ</v>
          </cell>
          <cell r="D10">
            <v>51</v>
          </cell>
          <cell r="F10">
            <v>102</v>
          </cell>
        </row>
        <row r="11">
          <cell r="A11" t="str">
            <v>043  Ветчина Нежная ТМ Особый рецепт, п/а, 0,4кг    ПОКОМ</v>
          </cell>
          <cell r="D11">
            <v>128</v>
          </cell>
          <cell r="F11">
            <v>320</v>
          </cell>
        </row>
        <row r="12">
          <cell r="A12" t="str">
            <v>047  Кол Баварская, белков.обол. в термоусад. пакете 0.17 кг, ТМ Стародворье  ПОКОМ</v>
          </cell>
          <cell r="D12">
            <v>20.399999999999999</v>
          </cell>
          <cell r="F12">
            <v>120</v>
          </cell>
        </row>
        <row r="13">
          <cell r="A13" t="str">
            <v>054  Колбаса вареная Филейбургская с филе сочного окорока, 0,45 кг, БАВАРУШКА ПОКОМ</v>
          </cell>
          <cell r="D13">
            <v>51.3</v>
          </cell>
          <cell r="F13">
            <v>114</v>
          </cell>
        </row>
        <row r="14">
          <cell r="A14" t="str">
            <v>059  Колбаса Докторская по-стародворски  0.5 кг, ПОКОМ</v>
          </cell>
          <cell r="D14">
            <v>110</v>
          </cell>
          <cell r="F14">
            <v>220</v>
          </cell>
        </row>
        <row r="15">
          <cell r="A15" t="str">
            <v>060  Колбаса Докторская стародворская  0,5 кг,ПОКОМ</v>
          </cell>
          <cell r="D15">
            <v>125</v>
          </cell>
          <cell r="F15">
            <v>250</v>
          </cell>
        </row>
        <row r="16">
          <cell r="A16" t="str">
            <v>062  Колбаса Кракушка пряная с сальцем, 0.3кг в/у п/к, БАВАРУШКА ПОКОМ</v>
          </cell>
          <cell r="D16">
            <v>45</v>
          </cell>
          <cell r="F16">
            <v>150</v>
          </cell>
        </row>
        <row r="17">
          <cell r="A17" t="str">
            <v>064  Колбаса Молочная Дугушка, вектор 0,4 кг, ТМ Стародворье  ПОКОМ</v>
          </cell>
          <cell r="D17">
            <v>199.2</v>
          </cell>
          <cell r="F17">
            <v>498</v>
          </cell>
        </row>
        <row r="18">
          <cell r="A18" t="str">
            <v>084  Колбаски Баварские копченые, NDX в МГС 0,28 кг, ТМ Стародворье  ПОКОМ</v>
          </cell>
          <cell r="D18">
            <v>16.8</v>
          </cell>
          <cell r="F18">
            <v>60</v>
          </cell>
        </row>
        <row r="19">
          <cell r="A19" t="str">
            <v>091  Сардельки Баварские, МГС 0.38кг, ТМ Стародворье  ПОКОМ</v>
          </cell>
          <cell r="D19">
            <v>116.28</v>
          </cell>
          <cell r="F19">
            <v>306</v>
          </cell>
        </row>
        <row r="20">
          <cell r="A20" t="str">
            <v>092  Сосиски Баварские с сыром,  0.42кг,ПОКОМ</v>
          </cell>
          <cell r="D20">
            <v>294.83999999999997</v>
          </cell>
          <cell r="F20">
            <v>702</v>
          </cell>
        </row>
        <row r="21">
          <cell r="A21" t="str">
            <v>096  Сосиски Баварские,  0.42кг,ПОКОМ</v>
          </cell>
          <cell r="D21">
            <v>630</v>
          </cell>
          <cell r="F21">
            <v>1500</v>
          </cell>
        </row>
        <row r="22">
          <cell r="A22" t="str">
            <v>100  Сосиски Баварушки, 0.6кг, БАВАРУШКА ПОКОМ</v>
          </cell>
          <cell r="D22">
            <v>72</v>
          </cell>
          <cell r="F22">
            <v>120</v>
          </cell>
        </row>
        <row r="23">
          <cell r="A23" t="str">
            <v>108  Сосиски С сыром,  0.42кг,ядрена копоть ПОКОМ</v>
          </cell>
          <cell r="D23">
            <v>35.28</v>
          </cell>
          <cell r="F23">
            <v>84</v>
          </cell>
        </row>
        <row r="24">
          <cell r="A24" t="str">
            <v>114  Сосиски Филейбургские с филе сочного окорока, 0,55 кг, БАВАРУШКА ПОКОМ</v>
          </cell>
          <cell r="D24">
            <v>83.6</v>
          </cell>
          <cell r="F24">
            <v>152</v>
          </cell>
        </row>
        <row r="25">
          <cell r="A25" t="str">
            <v>115  Колбаса Салями Филейбургская зернистая, в/у 0,35 кг срез, БАВАРУШКА ПОКОМ</v>
          </cell>
          <cell r="D25">
            <v>48.3</v>
          </cell>
          <cell r="F25">
            <v>138</v>
          </cell>
        </row>
        <row r="26">
          <cell r="A26" t="str">
            <v>117  Колбаса Сервелат Филейбургский с ароматными пряностями, в/у 0,35 кг срез, БАВАРУШКА ПОКОМ</v>
          </cell>
          <cell r="D26">
            <v>48.3</v>
          </cell>
          <cell r="F26">
            <v>138</v>
          </cell>
        </row>
        <row r="27">
          <cell r="A27" t="str">
            <v>118  Колбаса Сервелат Филейбургский с филе сочного окорока, в/у 0,35 кг срез, БАВАРУШКА ПОКОМ</v>
          </cell>
          <cell r="D27">
            <v>52.5</v>
          </cell>
          <cell r="F27">
            <v>150</v>
          </cell>
        </row>
        <row r="28">
          <cell r="A28" t="str">
            <v>248  Сардельки Сочные ТМ Особый рецепт,   ПОКОМ</v>
          </cell>
          <cell r="D28">
            <v>70.567999999999998</v>
          </cell>
          <cell r="F28">
            <v>70.567999999999998</v>
          </cell>
        </row>
        <row r="29">
          <cell r="A29" t="str">
            <v>276  Колбаса Сливушка ТМ Вязанка в оболочке полиамид 0,45 кг  ПОКОМ</v>
          </cell>
          <cell r="D29">
            <v>112.5</v>
          </cell>
          <cell r="F29">
            <v>250</v>
          </cell>
        </row>
        <row r="30">
          <cell r="A30" t="str">
            <v>319  Колбаса вареная Филейская ТМ Вязанка ТС Классическая, 0,45 кг. ПОКОМ</v>
          </cell>
          <cell r="D30">
            <v>126</v>
          </cell>
          <cell r="F30">
            <v>280</v>
          </cell>
        </row>
        <row r="31">
          <cell r="A31" t="str">
            <v>325 Колбаса Сервелат Мясорубский ТМ Стародворье с мелкорубленным окороком 0,35 кг  ПОКОМ</v>
          </cell>
          <cell r="D31">
            <v>126</v>
          </cell>
          <cell r="F31">
            <v>360</v>
          </cell>
        </row>
        <row r="32">
          <cell r="A32" t="str">
            <v>340 Ветчина Запекуша с сочным окороком ТМ Стародворские колбасы ТС Вязанка в обо 0,42 кг. ПОКОМ</v>
          </cell>
          <cell r="D32">
            <v>75.599999999999994</v>
          </cell>
          <cell r="F32">
            <v>180</v>
          </cell>
        </row>
        <row r="33">
          <cell r="A33" t="str">
            <v>342 Колбаса вареная Филейбургская ТМ Баварушка ТС Баварушка в оболочке вектор 0,45 кг  ПОКОМ</v>
          </cell>
          <cell r="D33">
            <v>75.599999999999994</v>
          </cell>
          <cell r="F33">
            <v>168</v>
          </cell>
        </row>
        <row r="34">
          <cell r="A34" t="str">
            <v>343 Колбаса Докторская оригинальная ТМ Особый рецепт в оболочке полиамид 0,4 кг.  ПОКОМ</v>
          </cell>
          <cell r="D34">
            <v>220</v>
          </cell>
          <cell r="F34">
            <v>550</v>
          </cell>
        </row>
        <row r="35">
          <cell r="A35" t="str">
            <v>344 Колбаса Салями Финская ТМ Стародворски колбасы ТС Вязанка в оболочке фиброуз в вак 0,35 кг ПОКОМ</v>
          </cell>
          <cell r="D35">
            <v>61.6</v>
          </cell>
          <cell r="F35">
            <v>176</v>
          </cell>
        </row>
        <row r="36">
          <cell r="A36" t="str">
            <v>346 Колбаса Сервелат Филейбургский с копченой грудинкой ТМ Баварушка в оболов/у 0,35 кг срез  ПОКОМ</v>
          </cell>
          <cell r="D36">
            <v>52.5</v>
          </cell>
          <cell r="F36">
            <v>150</v>
          </cell>
        </row>
        <row r="37">
          <cell r="A37" t="str">
            <v>350 Сосиски Молокуши миникушай ТМ Вязанка в оболочке амицел в модифиц газовой среде 0,45 кг  Поком</v>
          </cell>
          <cell r="D37">
            <v>180.9</v>
          </cell>
          <cell r="F37">
            <v>402</v>
          </cell>
        </row>
        <row r="38">
          <cell r="A38" t="str">
            <v>351 Сосиски Филейбургские с грудкой ТМ Баварушка в оболо амицел в моди газовой среде 0,33 кг  Поком</v>
          </cell>
          <cell r="D38">
            <v>17.82</v>
          </cell>
          <cell r="F38">
            <v>54</v>
          </cell>
        </row>
        <row r="39">
          <cell r="A39" t="str">
            <v>355 Сос Молочные для завтрака ОР полиамид мгс 0,4 кг НД СК  ПОКОМ</v>
          </cell>
          <cell r="D39">
            <v>84</v>
          </cell>
          <cell r="F39">
            <v>210</v>
          </cell>
        </row>
        <row r="40">
          <cell r="A40" t="str">
            <v>367 Вареные колбасы Молокуша Вязанка Фикс.вес 0,45 п/а Вязанка  ПОКОМ</v>
          </cell>
          <cell r="D40">
            <v>270</v>
          </cell>
          <cell r="F40">
            <v>600</v>
          </cell>
        </row>
        <row r="41">
          <cell r="A41" t="str">
            <v>Итого</v>
          </cell>
          <cell r="D41">
            <v>4294.84</v>
          </cell>
          <cell r="F41">
            <v>9348.5679999999993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H104"/>
  <sheetViews>
    <sheetView tabSelected="1" zoomScaleNormal="100" workbookViewId="0">
      <pane ySplit="5" topLeftCell="A6" activePane="bottomLeft" state="frozen"/>
      <selection pane="bottomLeft" activeCell="O12" sqref="O12"/>
    </sheetView>
  </sheetViews>
  <sheetFormatPr defaultColWidth="10.5" defaultRowHeight="11.45" customHeight="1" outlineLevelRow="2" x14ac:dyDescent="0.2"/>
  <cols>
    <col min="1" max="1" width="70.5" style="1" customWidth="1"/>
    <col min="2" max="2" width="3.6640625" style="1" customWidth="1"/>
    <col min="3" max="3" width="9.33203125" style="1" customWidth="1"/>
    <col min="4" max="7" width="7.83203125" style="1" customWidth="1"/>
    <col min="8" max="8" width="11.5" style="1" customWidth="1"/>
    <col min="9" max="9" width="10.6640625" style="1" customWidth="1"/>
    <col min="10" max="10" width="5.1640625" style="15" customWidth="1"/>
    <col min="11" max="12" width="2.1640625" style="2" customWidth="1"/>
    <col min="13" max="14" width="2" style="2" customWidth="1"/>
    <col min="15" max="16" width="10.5" style="2"/>
    <col min="17" max="17" width="13.83203125" style="2" customWidth="1"/>
    <col min="18" max="18" width="5.83203125" style="2" customWidth="1"/>
    <col min="19" max="19" width="9.6640625" style="31" customWidth="1"/>
    <col min="20" max="20" width="3.5" style="2" customWidth="1"/>
    <col min="21" max="22" width="2.6640625" style="2" customWidth="1"/>
    <col min="23" max="24" width="6.6640625" style="2" customWidth="1"/>
    <col min="25" max="26" width="1.83203125" style="2" customWidth="1"/>
    <col min="27" max="29" width="8" style="2" customWidth="1"/>
    <col min="30" max="30" width="26.6640625" style="2" customWidth="1"/>
    <col min="31" max="31" width="10.5" style="2"/>
    <col min="32" max="34" width="3.5" style="2" customWidth="1"/>
    <col min="35" max="16384" width="10.5" style="2"/>
  </cols>
  <sheetData>
    <row r="1" spans="1:34" ht="12.95" customHeight="1" outlineLevel="1" x14ac:dyDescent="0.2">
      <c r="A1" s="3" t="s">
        <v>0</v>
      </c>
    </row>
    <row r="2" spans="1:34" ht="12.95" customHeight="1" outlineLevel="1" x14ac:dyDescent="0.2">
      <c r="A2" s="3"/>
    </row>
    <row r="3" spans="1:34" ht="26.1" customHeight="1" x14ac:dyDescent="0.2">
      <c r="A3" s="4" t="s">
        <v>1</v>
      </c>
      <c r="B3" s="4" t="s">
        <v>2</v>
      </c>
      <c r="C3" s="9" t="s">
        <v>109</v>
      </c>
      <c r="D3" s="4" t="s">
        <v>3</v>
      </c>
      <c r="E3" s="4"/>
      <c r="F3" s="4"/>
      <c r="G3" s="4"/>
      <c r="H3" s="23"/>
      <c r="I3" s="4"/>
      <c r="J3" s="11" t="s">
        <v>110</v>
      </c>
      <c r="K3" s="12" t="s">
        <v>111</v>
      </c>
      <c r="L3" s="12" t="s">
        <v>112</v>
      </c>
      <c r="M3" s="12" t="s">
        <v>113</v>
      </c>
      <c r="N3" s="12" t="s">
        <v>114</v>
      </c>
      <c r="O3" s="12" t="s">
        <v>115</v>
      </c>
      <c r="P3" s="12" t="s">
        <v>115</v>
      </c>
      <c r="Q3" s="12" t="s">
        <v>115</v>
      </c>
      <c r="R3" s="12" t="s">
        <v>116</v>
      </c>
      <c r="S3" s="32" t="s">
        <v>117</v>
      </c>
      <c r="T3" s="12" t="s">
        <v>118</v>
      </c>
      <c r="U3" s="12" t="s">
        <v>119</v>
      </c>
      <c r="V3" s="12" t="s">
        <v>115</v>
      </c>
      <c r="W3" s="12" t="s">
        <v>120</v>
      </c>
      <c r="X3" s="12" t="s">
        <v>121</v>
      </c>
      <c r="Y3" s="12" t="s">
        <v>122</v>
      </c>
      <c r="Z3" s="12" t="s">
        <v>114</v>
      </c>
      <c r="AA3" s="13" t="s">
        <v>123</v>
      </c>
      <c r="AB3" s="13" t="s">
        <v>124</v>
      </c>
      <c r="AC3" s="13" t="s">
        <v>128</v>
      </c>
      <c r="AD3" s="12" t="s">
        <v>125</v>
      </c>
      <c r="AE3" s="12" t="s">
        <v>126</v>
      </c>
      <c r="AF3" s="12"/>
      <c r="AG3" s="12"/>
      <c r="AH3" s="12"/>
    </row>
    <row r="4" spans="1:34" ht="48" customHeight="1" x14ac:dyDescent="0.2">
      <c r="A4" s="4" t="s">
        <v>1</v>
      </c>
      <c r="B4" s="4" t="s">
        <v>2</v>
      </c>
      <c r="C4" s="9" t="s">
        <v>109</v>
      </c>
      <c r="D4" s="4" t="s">
        <v>4</v>
      </c>
      <c r="E4" s="4" t="s">
        <v>5</v>
      </c>
      <c r="F4" s="4" t="s">
        <v>6</v>
      </c>
      <c r="G4" s="4" t="s">
        <v>7</v>
      </c>
      <c r="H4" s="25" t="s">
        <v>133</v>
      </c>
      <c r="I4" s="27" t="s">
        <v>134</v>
      </c>
      <c r="J4" s="11"/>
      <c r="K4" s="12"/>
      <c r="L4" s="12"/>
      <c r="M4" s="12"/>
      <c r="N4" s="20" t="s">
        <v>127</v>
      </c>
      <c r="O4" s="21" t="s">
        <v>131</v>
      </c>
      <c r="P4" s="20" t="s">
        <v>132</v>
      </c>
      <c r="Q4" s="34" t="s">
        <v>135</v>
      </c>
      <c r="R4" s="12"/>
      <c r="S4" s="3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 t="s">
        <v>117</v>
      </c>
      <c r="AF4" s="12" t="s">
        <v>118</v>
      </c>
      <c r="AG4" s="12"/>
      <c r="AH4" s="12"/>
    </row>
    <row r="5" spans="1:34" ht="11.1" customHeight="1" x14ac:dyDescent="0.2">
      <c r="A5" s="5"/>
      <c r="B5" s="5"/>
      <c r="C5" s="5"/>
      <c r="D5" s="6"/>
      <c r="E5" s="6"/>
      <c r="F5" s="14">
        <f t="shared" ref="F5:G5" si="0">SUM(F6:F251)</f>
        <v>28230.168999999998</v>
      </c>
      <c r="G5" s="14">
        <f t="shared" si="0"/>
        <v>37178.841999999997</v>
      </c>
      <c r="H5" s="24"/>
      <c r="I5" s="14"/>
      <c r="J5" s="11"/>
      <c r="K5" s="14">
        <f t="shared" ref="K5:V5" si="1">SUM(K6:K251)</f>
        <v>0</v>
      </c>
      <c r="L5" s="14">
        <f t="shared" si="1"/>
        <v>0</v>
      </c>
      <c r="M5" s="14">
        <f t="shared" si="1"/>
        <v>0</v>
      </c>
      <c r="N5" s="14">
        <f t="shared" si="1"/>
        <v>0</v>
      </c>
      <c r="O5" s="14">
        <f t="shared" si="1"/>
        <v>1493.07</v>
      </c>
      <c r="P5" s="14">
        <f t="shared" si="1"/>
        <v>17675</v>
      </c>
      <c r="Q5" s="14">
        <f t="shared" si="1"/>
        <v>5050</v>
      </c>
      <c r="R5" s="14">
        <f t="shared" si="1"/>
        <v>5646.0337999999992</v>
      </c>
      <c r="S5" s="14">
        <f t="shared" si="1"/>
        <v>11955.79</v>
      </c>
      <c r="T5" s="14">
        <f t="shared" si="1"/>
        <v>0</v>
      </c>
      <c r="U5" s="14">
        <f t="shared" si="1"/>
        <v>0</v>
      </c>
      <c r="V5" s="14">
        <f t="shared" si="1"/>
        <v>0</v>
      </c>
      <c r="W5" s="12"/>
      <c r="X5" s="12"/>
      <c r="Y5" s="12"/>
      <c r="Z5" s="12"/>
      <c r="AA5" s="14">
        <f>SUM(AA6:AA251)</f>
        <v>6573.4877999999981</v>
      </c>
      <c r="AB5" s="14">
        <f>SUM(AB6:AB251)</f>
        <v>4178.8648000000003</v>
      </c>
      <c r="AC5" s="14">
        <f>SUM(AC6:AC251)</f>
        <v>6222.1510000000017</v>
      </c>
      <c r="AD5" s="12"/>
      <c r="AE5" s="14">
        <f>SUM(AE6:AE251)</f>
        <v>11013.945</v>
      </c>
      <c r="AF5" s="14">
        <f>SUM(AF6:AF251)</f>
        <v>0</v>
      </c>
      <c r="AG5" s="14">
        <f>SUM(AG6:AG251)</f>
        <v>0</v>
      </c>
      <c r="AH5" s="14">
        <f>SUM(AH6:AH251)</f>
        <v>0</v>
      </c>
    </row>
    <row r="6" spans="1:34" ht="11.1" customHeight="1" outlineLevel="2" x14ac:dyDescent="0.2">
      <c r="A6" s="22" t="s">
        <v>8</v>
      </c>
      <c r="B6" s="7" t="s">
        <v>9</v>
      </c>
      <c r="C6" s="10" t="str">
        <f>VLOOKUP(A6,[1]TDSheet!$A:$C,3,0)</f>
        <v>АКЦИЯ</v>
      </c>
      <c r="D6" s="8">
        <v>321.56200000000001</v>
      </c>
      <c r="E6" s="8">
        <v>515.61599999999999</v>
      </c>
      <c r="F6" s="8">
        <v>169.72200000000001</v>
      </c>
      <c r="G6" s="8">
        <v>655.28800000000001</v>
      </c>
      <c r="H6" s="26"/>
      <c r="I6" s="28">
        <f>G6+H6</f>
        <v>655.28800000000001</v>
      </c>
      <c r="J6" s="15">
        <f>VLOOKUP(A6,[2]TDSheet!$A:$G,7,0)</f>
        <v>1</v>
      </c>
      <c r="O6" s="2">
        <f>VLOOKUP(A6,[3]TDSheet!$I:$T,12,0)</f>
        <v>236.41</v>
      </c>
      <c r="R6" s="2">
        <f>F6/5</f>
        <v>33.944400000000002</v>
      </c>
      <c r="S6" s="33"/>
      <c r="T6" s="16"/>
      <c r="U6" s="16"/>
      <c r="V6" s="16"/>
      <c r="W6" s="2">
        <f>(I6+O6+P6+S6+T6+U6+V6+Q6)/R6</f>
        <v>26.269369910795298</v>
      </c>
      <c r="X6" s="2">
        <f>(I6+O6+P6+Q6)/R6</f>
        <v>26.269369910795298</v>
      </c>
      <c r="AA6" s="2">
        <f>VLOOKUP(A6,[2]TDSheet!$A:$Y,25,0)</f>
        <v>33.500399999999999</v>
      </c>
      <c r="AB6" s="2">
        <f>VLOOKUP(A6,[2]TDSheet!$A:$Z,26,0)</f>
        <v>20.721799999999998</v>
      </c>
      <c r="AC6" s="2">
        <f>VLOOKUP(A6,[2]TDSheet!$A:$O,15,0)</f>
        <v>28.473000000000003</v>
      </c>
      <c r="AE6" s="2">
        <f>S6*J6</f>
        <v>0</v>
      </c>
    </row>
    <row r="7" spans="1:34" ht="11.1" customHeight="1" outlineLevel="2" x14ac:dyDescent="0.2">
      <c r="A7" s="7" t="s">
        <v>10</v>
      </c>
      <c r="B7" s="7" t="s">
        <v>9</v>
      </c>
      <c r="C7" s="10" t="str">
        <f>VLOOKUP(A7,[1]TDSheet!$A:$C,3,0)</f>
        <v>АКЦИЯ</v>
      </c>
      <c r="D7" s="8">
        <v>133.03800000000001</v>
      </c>
      <c r="E7" s="8">
        <v>826.32600000000002</v>
      </c>
      <c r="F7" s="8">
        <v>244.309</v>
      </c>
      <c r="G7" s="8">
        <v>589.68299999999999</v>
      </c>
      <c r="H7" s="26"/>
      <c r="I7" s="28">
        <f t="shared" ref="I7:I70" si="2">G7+H7</f>
        <v>589.68299999999999</v>
      </c>
      <c r="J7" s="15">
        <f>VLOOKUP(A7,[2]TDSheet!$A:$G,7,0)</f>
        <v>1</v>
      </c>
      <c r="O7" s="2">
        <f>VLOOKUP(A7,[3]TDSheet!$I:$T,12,0)</f>
        <v>139.15899999999999</v>
      </c>
      <c r="Q7" s="2">
        <f>VLOOKUP(A7,[4]TDSheet!$A:$S,14,0)</f>
        <v>250</v>
      </c>
      <c r="R7" s="2">
        <f t="shared" ref="R7:R70" si="3">F7/5</f>
        <v>48.861800000000002</v>
      </c>
      <c r="S7" s="33"/>
      <c r="T7" s="16"/>
      <c r="U7" s="16"/>
      <c r="V7" s="16"/>
      <c r="W7" s="2">
        <f t="shared" ref="W7:W70" si="4">(I7+O7+P7+S7+T7+U7+V7+Q7)/R7</f>
        <v>20.032868211977455</v>
      </c>
      <c r="X7" s="2">
        <f t="shared" ref="X7:X70" si="5">(I7+O7+P7+Q7)/R7</f>
        <v>20.032868211977455</v>
      </c>
      <c r="AA7" s="2">
        <f>VLOOKUP(A7,[2]TDSheet!$A:$Y,25,0)</f>
        <v>31.708999999999996</v>
      </c>
      <c r="AB7" s="2">
        <f>VLOOKUP(A7,[2]TDSheet!$A:$Z,26,0)</f>
        <v>49.898600000000002</v>
      </c>
      <c r="AC7" s="2">
        <f>VLOOKUP(A7,[2]TDSheet!$A:$O,15,0)</f>
        <v>70.895200000000003</v>
      </c>
      <c r="AE7" s="2">
        <f t="shared" ref="AE7:AE70" si="6">S7*J7</f>
        <v>0</v>
      </c>
    </row>
    <row r="8" spans="1:34" ht="11.1" customHeight="1" outlineLevel="2" x14ac:dyDescent="0.2">
      <c r="A8" s="7" t="s">
        <v>11</v>
      </c>
      <c r="B8" s="7" t="s">
        <v>9</v>
      </c>
      <c r="C8" s="7"/>
      <c r="D8" s="8">
        <v>378.601</v>
      </c>
      <c r="E8" s="8">
        <v>427.74799999999999</v>
      </c>
      <c r="F8" s="8">
        <v>285.61</v>
      </c>
      <c r="G8" s="8">
        <v>436.53300000000002</v>
      </c>
      <c r="H8" s="26"/>
      <c r="I8" s="28">
        <f t="shared" si="2"/>
        <v>436.53300000000002</v>
      </c>
      <c r="J8" s="15">
        <f>VLOOKUP(A8,[2]TDSheet!$A:$G,7,0)</f>
        <v>1</v>
      </c>
      <c r="O8" s="2">
        <f>VLOOKUP(A8,[3]TDSheet!$I:$T,12,0)</f>
        <v>48.924999999999997</v>
      </c>
      <c r="R8" s="2">
        <f t="shared" si="3"/>
        <v>57.122</v>
      </c>
      <c r="S8" s="33">
        <v>140</v>
      </c>
      <c r="T8" s="16"/>
      <c r="U8" s="16"/>
      <c r="V8" s="16"/>
      <c r="W8" s="2">
        <f t="shared" si="4"/>
        <v>10.949511571723681</v>
      </c>
      <c r="X8" s="2">
        <f t="shared" si="5"/>
        <v>8.4986169952032498</v>
      </c>
      <c r="AA8" s="2">
        <f>VLOOKUP(A8,[2]TDSheet!$A:$Y,25,0)</f>
        <v>54.516999999999996</v>
      </c>
      <c r="AB8" s="2">
        <f>VLOOKUP(A8,[2]TDSheet!$A:$Z,26,0)</f>
        <v>43.267200000000003</v>
      </c>
      <c r="AC8" s="2">
        <f>VLOOKUP(A8,[2]TDSheet!$A:$O,15,0)</f>
        <v>59.504600000000003</v>
      </c>
      <c r="AE8" s="2">
        <f t="shared" si="6"/>
        <v>140</v>
      </c>
    </row>
    <row r="9" spans="1:34" ht="11.1" customHeight="1" outlineLevel="2" x14ac:dyDescent="0.2">
      <c r="A9" s="7" t="s">
        <v>12</v>
      </c>
      <c r="B9" s="7" t="s">
        <v>9</v>
      </c>
      <c r="C9" s="7"/>
      <c r="D9" s="8">
        <v>723.101</v>
      </c>
      <c r="E9" s="8">
        <v>974.58399999999995</v>
      </c>
      <c r="F9" s="8">
        <v>667.97299999999996</v>
      </c>
      <c r="G9" s="8">
        <v>915.09500000000003</v>
      </c>
      <c r="H9" s="26"/>
      <c r="I9" s="28">
        <f t="shared" si="2"/>
        <v>915.09500000000003</v>
      </c>
      <c r="J9" s="15">
        <f>VLOOKUP(A9,[2]TDSheet!$A:$G,7,0)</f>
        <v>1</v>
      </c>
      <c r="O9" s="2">
        <f>VLOOKUP(A9,[3]TDSheet!$I:$T,12,0)</f>
        <v>96.712999999999994</v>
      </c>
      <c r="R9" s="2">
        <f t="shared" si="3"/>
        <v>133.59459999999999</v>
      </c>
      <c r="S9" s="33">
        <v>450</v>
      </c>
      <c r="T9" s="16"/>
      <c r="U9" s="16"/>
      <c r="V9" s="16"/>
      <c r="W9" s="2">
        <f t="shared" si="4"/>
        <v>10.942118917980219</v>
      </c>
      <c r="X9" s="2">
        <f t="shared" si="5"/>
        <v>7.5737192970374556</v>
      </c>
      <c r="AA9" s="2">
        <f>VLOOKUP(A9,[2]TDSheet!$A:$Y,25,0)</f>
        <v>80.126999999999995</v>
      </c>
      <c r="AB9" s="2">
        <f>VLOOKUP(A9,[2]TDSheet!$A:$Z,26,0)</f>
        <v>90.540199999999999</v>
      </c>
      <c r="AC9" s="2">
        <f>VLOOKUP(A9,[2]TDSheet!$A:$O,15,0)</f>
        <v>131.9864</v>
      </c>
      <c r="AE9" s="2">
        <f t="shared" si="6"/>
        <v>450</v>
      </c>
    </row>
    <row r="10" spans="1:34" ht="11.1" customHeight="1" outlineLevel="2" x14ac:dyDescent="0.2">
      <c r="A10" s="29" t="s">
        <v>13</v>
      </c>
      <c r="B10" s="29" t="s">
        <v>9</v>
      </c>
      <c r="C10" s="29"/>
      <c r="D10" s="30">
        <v>77.350999999999999</v>
      </c>
      <c r="E10" s="30"/>
      <c r="F10" s="30"/>
      <c r="G10" s="30"/>
      <c r="H10" s="26"/>
      <c r="I10" s="28">
        <f t="shared" si="2"/>
        <v>0</v>
      </c>
      <c r="J10" s="15">
        <f>VLOOKUP(A10,[2]TDSheet!$A:$G,7,0)</f>
        <v>0</v>
      </c>
      <c r="R10" s="2">
        <f t="shared" si="3"/>
        <v>0</v>
      </c>
      <c r="S10" s="33"/>
      <c r="T10" s="16"/>
      <c r="U10" s="16"/>
      <c r="V10" s="16"/>
      <c r="W10" s="2" t="e">
        <f t="shared" si="4"/>
        <v>#DIV/0!</v>
      </c>
      <c r="X10" s="2" t="e">
        <f t="shared" si="5"/>
        <v>#DIV/0!</v>
      </c>
      <c r="AA10" s="2">
        <f>VLOOKUP(A10,[2]TDSheet!$A:$Y,25,0)</f>
        <v>26.078399999999998</v>
      </c>
      <c r="AB10" s="2">
        <f>VLOOKUP(A10,[2]TDSheet!$A:$Z,26,0)</f>
        <v>10.7148</v>
      </c>
      <c r="AC10" s="2">
        <f>VLOOKUP(A10,[2]TDSheet!$A:$O,15,0)</f>
        <v>0</v>
      </c>
      <c r="AE10" s="2">
        <f t="shared" si="6"/>
        <v>0</v>
      </c>
    </row>
    <row r="11" spans="1:34" ht="11.1" customHeight="1" outlineLevel="2" x14ac:dyDescent="0.2">
      <c r="A11" s="29" t="s">
        <v>21</v>
      </c>
      <c r="B11" s="29" t="s">
        <v>22</v>
      </c>
      <c r="C11" s="29"/>
      <c r="D11" s="30">
        <v>80</v>
      </c>
      <c r="E11" s="30">
        <v>90</v>
      </c>
      <c r="F11" s="30">
        <v>54</v>
      </c>
      <c r="G11" s="30">
        <v>106</v>
      </c>
      <c r="H11" s="26"/>
      <c r="I11" s="28">
        <f t="shared" si="2"/>
        <v>106</v>
      </c>
      <c r="J11" s="15">
        <f>VLOOKUP(A11,[2]TDSheet!$A:$G,7,0)</f>
        <v>0.4</v>
      </c>
      <c r="R11" s="2">
        <f t="shared" si="3"/>
        <v>10.8</v>
      </c>
      <c r="S11" s="33">
        <v>10</v>
      </c>
      <c r="T11" s="16"/>
      <c r="U11" s="16"/>
      <c r="V11" s="16"/>
      <c r="W11" s="2">
        <f t="shared" si="4"/>
        <v>10.74074074074074</v>
      </c>
      <c r="X11" s="2">
        <f t="shared" si="5"/>
        <v>9.8148148148148149</v>
      </c>
      <c r="AA11" s="2">
        <f>VLOOKUP(A11,[2]TDSheet!$A:$Y,25,0)</f>
        <v>11.2</v>
      </c>
      <c r="AB11" s="2">
        <f>VLOOKUP(A11,[2]TDSheet!$A:$Z,26,0)</f>
        <v>7</v>
      </c>
      <c r="AC11" s="2">
        <f>VLOOKUP(A11,[2]TDSheet!$A:$O,15,0)</f>
        <v>14.4</v>
      </c>
      <c r="AE11" s="2">
        <f t="shared" si="6"/>
        <v>4</v>
      </c>
    </row>
    <row r="12" spans="1:34" ht="11.1" customHeight="1" outlineLevel="2" x14ac:dyDescent="0.2">
      <c r="A12" s="29" t="s">
        <v>23</v>
      </c>
      <c r="B12" s="29" t="s">
        <v>22</v>
      </c>
      <c r="C12" s="29"/>
      <c r="D12" s="30">
        <v>81</v>
      </c>
      <c r="E12" s="30"/>
      <c r="F12" s="30">
        <v>20</v>
      </c>
      <c r="G12" s="30"/>
      <c r="H12" s="26"/>
      <c r="I12" s="28">
        <f t="shared" si="2"/>
        <v>0</v>
      </c>
      <c r="J12" s="15">
        <f>VLOOKUP(A12,[2]TDSheet!$A:$G,7,0)</f>
        <v>0.35</v>
      </c>
      <c r="R12" s="2">
        <f t="shared" si="3"/>
        <v>4</v>
      </c>
      <c r="S12" s="33">
        <v>25</v>
      </c>
      <c r="T12" s="16"/>
      <c r="U12" s="16"/>
      <c r="V12" s="16"/>
      <c r="W12" s="2">
        <f t="shared" si="4"/>
        <v>6.25</v>
      </c>
      <c r="X12" s="2">
        <f t="shared" si="5"/>
        <v>0</v>
      </c>
      <c r="AA12" s="2">
        <f>VLOOKUP(A12,[2]TDSheet!$A:$Y,25,0)</f>
        <v>2.4</v>
      </c>
      <c r="AB12" s="2">
        <f>VLOOKUP(A12,[2]TDSheet!$A:$Z,26,0)</f>
        <v>4.4000000000000004</v>
      </c>
      <c r="AC12" s="2">
        <f>VLOOKUP(A12,[2]TDSheet!$A:$O,15,0)</f>
        <v>3.2</v>
      </c>
      <c r="AE12" s="2">
        <f t="shared" si="6"/>
        <v>8.75</v>
      </c>
    </row>
    <row r="13" spans="1:34" ht="21.95" customHeight="1" outlineLevel="2" x14ac:dyDescent="0.2">
      <c r="A13" s="29" t="s">
        <v>24</v>
      </c>
      <c r="B13" s="29" t="s">
        <v>22</v>
      </c>
      <c r="C13" s="29"/>
      <c r="D13" s="30">
        <v>-60</v>
      </c>
      <c r="E13" s="30"/>
      <c r="F13" s="30"/>
      <c r="G13" s="30">
        <v>-60</v>
      </c>
      <c r="H13" s="26">
        <f>VLOOKUP(A13,[5]TDSheet!$A:$G,6,0)</f>
        <v>102</v>
      </c>
      <c r="I13" s="28">
        <f t="shared" si="2"/>
        <v>42</v>
      </c>
      <c r="J13" s="15">
        <f>VLOOKUP(A13,[2]TDSheet!$A:$G,7,0)</f>
        <v>0</v>
      </c>
      <c r="R13" s="2">
        <f t="shared" si="3"/>
        <v>0</v>
      </c>
      <c r="S13" s="33"/>
      <c r="T13" s="16"/>
      <c r="U13" s="16"/>
      <c r="V13" s="16"/>
      <c r="W13" s="2" t="e">
        <f t="shared" si="4"/>
        <v>#DIV/0!</v>
      </c>
      <c r="X13" s="2" t="e">
        <f t="shared" si="5"/>
        <v>#DIV/0!</v>
      </c>
      <c r="AA13" s="2">
        <f>VLOOKUP(A13,[2]TDSheet!$A:$Y,25,0)</f>
        <v>3.8</v>
      </c>
      <c r="AB13" s="2">
        <f>VLOOKUP(A13,[2]TDSheet!$A:$Z,26,0)</f>
        <v>0.8</v>
      </c>
      <c r="AC13" s="2">
        <f>VLOOKUP(A13,[2]TDSheet!$A:$O,15,0)</f>
        <v>0</v>
      </c>
      <c r="AE13" s="2">
        <f t="shared" si="6"/>
        <v>0</v>
      </c>
    </row>
    <row r="14" spans="1:34" ht="11.1" customHeight="1" outlineLevel="2" x14ac:dyDescent="0.2">
      <c r="A14" s="29" t="s">
        <v>25</v>
      </c>
      <c r="B14" s="29" t="s">
        <v>22</v>
      </c>
      <c r="C14" s="29"/>
      <c r="D14" s="30">
        <v>741</v>
      </c>
      <c r="E14" s="30">
        <v>402</v>
      </c>
      <c r="F14" s="30">
        <v>272</v>
      </c>
      <c r="G14" s="30">
        <v>785</v>
      </c>
      <c r="H14" s="26"/>
      <c r="I14" s="28">
        <f t="shared" si="2"/>
        <v>785</v>
      </c>
      <c r="J14" s="15">
        <f>VLOOKUP(A14,[2]TDSheet!$A:$G,7,0)</f>
        <v>0.45</v>
      </c>
      <c r="R14" s="2">
        <f t="shared" si="3"/>
        <v>54.4</v>
      </c>
      <c r="S14" s="33"/>
      <c r="T14" s="16"/>
      <c r="U14" s="16"/>
      <c r="V14" s="16"/>
      <c r="W14" s="2">
        <f t="shared" si="4"/>
        <v>14.430147058823529</v>
      </c>
      <c r="X14" s="2">
        <f t="shared" si="5"/>
        <v>14.430147058823529</v>
      </c>
      <c r="AA14" s="2">
        <f>VLOOKUP(A14,[2]TDSheet!$A:$Y,25,0)</f>
        <v>67.2</v>
      </c>
      <c r="AB14" s="2">
        <f>VLOOKUP(A14,[2]TDSheet!$A:$Z,26,0)</f>
        <v>87.8</v>
      </c>
      <c r="AC14" s="2">
        <f>VLOOKUP(A14,[2]TDSheet!$A:$O,15,0)</f>
        <v>84.6</v>
      </c>
      <c r="AE14" s="2">
        <f t="shared" si="6"/>
        <v>0</v>
      </c>
    </row>
    <row r="15" spans="1:34" ht="11.1" customHeight="1" outlineLevel="2" x14ac:dyDescent="0.2">
      <c r="A15" s="7" t="s">
        <v>26</v>
      </c>
      <c r="B15" s="7" t="s">
        <v>22</v>
      </c>
      <c r="C15" s="7"/>
      <c r="D15" s="8">
        <v>389.53800000000001</v>
      </c>
      <c r="E15" s="8">
        <v>1002</v>
      </c>
      <c r="F15" s="8">
        <v>316</v>
      </c>
      <c r="G15" s="8">
        <v>976.53800000000001</v>
      </c>
      <c r="H15" s="26"/>
      <c r="I15" s="28">
        <f t="shared" si="2"/>
        <v>976.53800000000001</v>
      </c>
      <c r="J15" s="15">
        <f>VLOOKUP(A15,[2]TDSheet!$A:$G,7,0)</f>
        <v>0.45</v>
      </c>
      <c r="R15" s="2">
        <f t="shared" si="3"/>
        <v>63.2</v>
      </c>
      <c r="S15" s="33"/>
      <c r="T15" s="16"/>
      <c r="U15" s="16"/>
      <c r="V15" s="16"/>
      <c r="W15" s="2">
        <f t="shared" si="4"/>
        <v>15.451550632911392</v>
      </c>
      <c r="X15" s="2">
        <f t="shared" si="5"/>
        <v>15.451550632911392</v>
      </c>
      <c r="AA15" s="2">
        <f>VLOOKUP(A15,[2]TDSheet!$A:$Y,25,0)</f>
        <v>69.2</v>
      </c>
      <c r="AB15" s="2">
        <f>VLOOKUP(A15,[2]TDSheet!$A:$Z,26,0)</f>
        <v>94.4</v>
      </c>
      <c r="AC15" s="2">
        <f>VLOOKUP(A15,[2]TDSheet!$A:$O,15,0)</f>
        <v>117.81679999999999</v>
      </c>
      <c r="AE15" s="2">
        <f t="shared" si="6"/>
        <v>0</v>
      </c>
    </row>
    <row r="16" spans="1:34" ht="11.1" customHeight="1" outlineLevel="2" x14ac:dyDescent="0.2">
      <c r="A16" s="7" t="s">
        <v>27</v>
      </c>
      <c r="B16" s="7" t="s">
        <v>22</v>
      </c>
      <c r="C16" s="7"/>
      <c r="D16" s="8">
        <v>20</v>
      </c>
      <c r="E16" s="8">
        <v>150</v>
      </c>
      <c r="F16" s="8"/>
      <c r="G16" s="8">
        <v>150</v>
      </c>
      <c r="H16" s="26"/>
      <c r="I16" s="28">
        <f t="shared" si="2"/>
        <v>150</v>
      </c>
      <c r="J16" s="15">
        <f>VLOOKUP(A16,[2]TDSheet!$A:$G,7,0)</f>
        <v>0.35</v>
      </c>
      <c r="R16" s="2">
        <f t="shared" si="3"/>
        <v>0</v>
      </c>
      <c r="S16" s="33"/>
      <c r="T16" s="16"/>
      <c r="U16" s="16"/>
      <c r="V16" s="16"/>
      <c r="W16" s="2" t="e">
        <f t="shared" si="4"/>
        <v>#DIV/0!</v>
      </c>
      <c r="X16" s="2" t="e">
        <f t="shared" si="5"/>
        <v>#DIV/0!</v>
      </c>
      <c r="AA16" s="2">
        <f>VLOOKUP(A16,[2]TDSheet!$A:$Y,25,0)</f>
        <v>1.8</v>
      </c>
      <c r="AB16" s="2">
        <f>VLOOKUP(A16,[2]TDSheet!$A:$Z,26,0)</f>
        <v>4.2</v>
      </c>
      <c r="AC16" s="2">
        <f>VLOOKUP(A16,[2]TDSheet!$A:$O,15,0)</f>
        <v>13.4</v>
      </c>
      <c r="AE16" s="2">
        <f t="shared" si="6"/>
        <v>0</v>
      </c>
    </row>
    <row r="17" spans="1:31" ht="21.95" customHeight="1" outlineLevel="2" x14ac:dyDescent="0.2">
      <c r="A17" s="7" t="s">
        <v>71</v>
      </c>
      <c r="B17" s="7" t="s">
        <v>22</v>
      </c>
      <c r="C17" s="7"/>
      <c r="D17" s="8">
        <v>-288</v>
      </c>
      <c r="E17" s="8">
        <v>290</v>
      </c>
      <c r="F17" s="8">
        <v>2</v>
      </c>
      <c r="G17" s="8"/>
      <c r="H17" s="26">
        <f>VLOOKUP(A17,[5]TDSheet!$A:$G,6,0)</f>
        <v>320</v>
      </c>
      <c r="I17" s="28">
        <f t="shared" si="2"/>
        <v>320</v>
      </c>
      <c r="J17" s="15">
        <f>VLOOKUP(A17,[2]TDSheet!$A:$G,7,0)</f>
        <v>0.4</v>
      </c>
      <c r="R17" s="2">
        <f t="shared" si="3"/>
        <v>0.4</v>
      </c>
      <c r="S17" s="33"/>
      <c r="T17" s="16"/>
      <c r="U17" s="16"/>
      <c r="V17" s="16"/>
      <c r="W17" s="2">
        <f t="shared" si="4"/>
        <v>800</v>
      </c>
      <c r="X17" s="2">
        <f t="shared" si="5"/>
        <v>800</v>
      </c>
      <c r="AA17" s="2">
        <f>VLOOKUP(A17,[2]TDSheet!$A:$Y,25,0)</f>
        <v>2.6</v>
      </c>
      <c r="AB17" s="2">
        <f>VLOOKUP(A17,[2]TDSheet!$A:$Z,26,0)</f>
        <v>1.2</v>
      </c>
      <c r="AC17" s="2">
        <f>VLOOKUP(A17,[2]TDSheet!$A:$O,15,0)</f>
        <v>0</v>
      </c>
      <c r="AE17" s="2">
        <f t="shared" si="6"/>
        <v>0</v>
      </c>
    </row>
    <row r="18" spans="1:31" ht="11.1" customHeight="1" outlineLevel="2" x14ac:dyDescent="0.2">
      <c r="A18" s="29" t="s">
        <v>72</v>
      </c>
      <c r="B18" s="29" t="s">
        <v>22</v>
      </c>
      <c r="C18" s="29"/>
      <c r="D18" s="30">
        <v>-122</v>
      </c>
      <c r="E18" s="30"/>
      <c r="F18" s="30"/>
      <c r="G18" s="30">
        <v>-122</v>
      </c>
      <c r="H18" s="26">
        <f>VLOOKUP(A18,[5]TDSheet!$A:$G,6,0)</f>
        <v>120</v>
      </c>
      <c r="I18" s="28">
        <f t="shared" si="2"/>
        <v>-2</v>
      </c>
      <c r="J18" s="15">
        <f>VLOOKUP(A18,[2]TDSheet!$A:$G,7,0)</f>
        <v>0</v>
      </c>
      <c r="R18" s="2">
        <f t="shared" si="3"/>
        <v>0</v>
      </c>
      <c r="S18" s="33"/>
      <c r="T18" s="16"/>
      <c r="U18" s="16"/>
      <c r="V18" s="16"/>
      <c r="W18" s="2" t="e">
        <f t="shared" si="4"/>
        <v>#DIV/0!</v>
      </c>
      <c r="X18" s="2" t="e">
        <f t="shared" si="5"/>
        <v>#DIV/0!</v>
      </c>
      <c r="AA18" s="2">
        <f>VLOOKUP(A18,[2]TDSheet!$A:$Y,25,0)</f>
        <v>0</v>
      </c>
      <c r="AB18" s="2">
        <f>VLOOKUP(A18,[2]TDSheet!$A:$Z,26,0)</f>
        <v>0.4</v>
      </c>
      <c r="AC18" s="2">
        <f>VLOOKUP(A18,[2]TDSheet!$A:$O,15,0)</f>
        <v>0</v>
      </c>
      <c r="AE18" s="2">
        <f t="shared" si="6"/>
        <v>0</v>
      </c>
    </row>
    <row r="19" spans="1:31" ht="11.1" customHeight="1" outlineLevel="2" x14ac:dyDescent="0.2">
      <c r="A19" s="29" t="s">
        <v>73</v>
      </c>
      <c r="B19" s="29" t="s">
        <v>22</v>
      </c>
      <c r="C19" s="29"/>
      <c r="D19" s="30">
        <v>-114</v>
      </c>
      <c r="E19" s="30"/>
      <c r="F19" s="30"/>
      <c r="G19" s="30">
        <v>-114</v>
      </c>
      <c r="H19" s="26">
        <f>VLOOKUP(A19,[5]TDSheet!$A:$G,6,0)</f>
        <v>114</v>
      </c>
      <c r="I19" s="28">
        <f t="shared" si="2"/>
        <v>0</v>
      </c>
      <c r="J19" s="15">
        <f>VLOOKUP(A19,[2]TDSheet!$A:$G,7,0)</f>
        <v>0</v>
      </c>
      <c r="R19" s="2">
        <f t="shared" si="3"/>
        <v>0</v>
      </c>
      <c r="S19" s="33"/>
      <c r="T19" s="16"/>
      <c r="U19" s="16"/>
      <c r="V19" s="16"/>
      <c r="W19" s="2" t="e">
        <f t="shared" si="4"/>
        <v>#DIV/0!</v>
      </c>
      <c r="X19" s="2" t="e">
        <f t="shared" si="5"/>
        <v>#DIV/0!</v>
      </c>
      <c r="AA19" s="2">
        <f>VLOOKUP(A19,[2]TDSheet!$A:$Y,25,0)</f>
        <v>0</v>
      </c>
      <c r="AB19" s="2">
        <f>VLOOKUP(A19,[2]TDSheet!$A:$Z,26,0)</f>
        <v>0</v>
      </c>
      <c r="AC19" s="2">
        <f>VLOOKUP(A19,[2]TDSheet!$A:$O,15,0)</f>
        <v>0</v>
      </c>
      <c r="AE19" s="2">
        <f t="shared" si="6"/>
        <v>0</v>
      </c>
    </row>
    <row r="20" spans="1:31" ht="11.1" customHeight="1" outlineLevel="2" x14ac:dyDescent="0.2">
      <c r="A20" s="29" t="s">
        <v>74</v>
      </c>
      <c r="B20" s="29" t="s">
        <v>22</v>
      </c>
      <c r="C20" s="29"/>
      <c r="D20" s="30">
        <v>129.41</v>
      </c>
      <c r="E20" s="30">
        <v>70</v>
      </c>
      <c r="F20" s="30">
        <v>111</v>
      </c>
      <c r="G20" s="30">
        <v>83.41</v>
      </c>
      <c r="H20" s="26"/>
      <c r="I20" s="28">
        <f t="shared" si="2"/>
        <v>83.41</v>
      </c>
      <c r="J20" s="15">
        <f>VLOOKUP(A20,[2]TDSheet!$A:$G,7,0)</f>
        <v>0.5</v>
      </c>
      <c r="R20" s="2">
        <f t="shared" si="3"/>
        <v>22.2</v>
      </c>
      <c r="S20" s="33">
        <f t="shared" ref="S20" si="7">11*R20-P20-O20-I20</f>
        <v>160.79</v>
      </c>
      <c r="T20" s="16"/>
      <c r="U20" s="16"/>
      <c r="V20" s="16"/>
      <c r="W20" s="2">
        <f t="shared" si="4"/>
        <v>11</v>
      </c>
      <c r="X20" s="2">
        <f t="shared" si="5"/>
        <v>3.7572072072072071</v>
      </c>
      <c r="AA20" s="2">
        <f>VLOOKUP(A20,[2]TDSheet!$A:$Y,25,0)</f>
        <v>16.2</v>
      </c>
      <c r="AB20" s="2">
        <f>VLOOKUP(A20,[2]TDSheet!$A:$Z,26,0)</f>
        <v>8.3180000000000014</v>
      </c>
      <c r="AC20" s="2">
        <f>VLOOKUP(A20,[2]TDSheet!$A:$O,15,0)</f>
        <v>15</v>
      </c>
      <c r="AE20" s="2">
        <f t="shared" si="6"/>
        <v>80.394999999999996</v>
      </c>
    </row>
    <row r="21" spans="1:31" ht="11.1" customHeight="1" outlineLevel="2" x14ac:dyDescent="0.2">
      <c r="A21" s="29" t="s">
        <v>75</v>
      </c>
      <c r="B21" s="29" t="s">
        <v>22</v>
      </c>
      <c r="C21" s="29"/>
      <c r="D21" s="30">
        <v>-50</v>
      </c>
      <c r="E21" s="30"/>
      <c r="F21" s="30"/>
      <c r="G21" s="30">
        <v>-50</v>
      </c>
      <c r="H21" s="26">
        <f>VLOOKUP(A21,[5]TDSheet!$A:$G,6,0)</f>
        <v>220</v>
      </c>
      <c r="I21" s="28">
        <f t="shared" si="2"/>
        <v>170</v>
      </c>
      <c r="J21" s="15">
        <f>VLOOKUP(A21,[2]TDSheet!$A:$G,7,0)</f>
        <v>0</v>
      </c>
      <c r="R21" s="2">
        <f t="shared" si="3"/>
        <v>0</v>
      </c>
      <c r="S21" s="33"/>
      <c r="T21" s="16"/>
      <c r="U21" s="16"/>
      <c r="V21" s="16"/>
      <c r="W21" s="2" t="e">
        <f t="shared" si="4"/>
        <v>#DIV/0!</v>
      </c>
      <c r="X21" s="2" t="e">
        <f t="shared" si="5"/>
        <v>#DIV/0!</v>
      </c>
      <c r="AA21" s="2">
        <f>VLOOKUP(A21,[2]TDSheet!$A:$Y,25,0)</f>
        <v>0</v>
      </c>
      <c r="AB21" s="2">
        <f>VLOOKUP(A21,[2]TDSheet!$A:$Z,26,0)</f>
        <v>0</v>
      </c>
      <c r="AC21" s="2">
        <f>VLOOKUP(A21,[2]TDSheet!$A:$O,15,0)</f>
        <v>0</v>
      </c>
      <c r="AE21" s="2">
        <f t="shared" si="6"/>
        <v>0</v>
      </c>
    </row>
    <row r="22" spans="1:31" ht="11.1" customHeight="1" outlineLevel="2" x14ac:dyDescent="0.2">
      <c r="A22" s="29" t="s">
        <v>76</v>
      </c>
      <c r="B22" s="29" t="s">
        <v>22</v>
      </c>
      <c r="C22" s="29"/>
      <c r="D22" s="30">
        <v>-250</v>
      </c>
      <c r="E22" s="30"/>
      <c r="F22" s="30"/>
      <c r="G22" s="30">
        <v>-250</v>
      </c>
      <c r="H22" s="26">
        <f>VLOOKUP(A22,[5]TDSheet!$A:$G,6,0)</f>
        <v>250</v>
      </c>
      <c r="I22" s="28">
        <f t="shared" si="2"/>
        <v>0</v>
      </c>
      <c r="J22" s="15">
        <f>VLOOKUP(A22,[2]TDSheet!$A:$G,7,0)</f>
        <v>0</v>
      </c>
      <c r="R22" s="2">
        <f t="shared" si="3"/>
        <v>0</v>
      </c>
      <c r="S22" s="33"/>
      <c r="T22" s="16"/>
      <c r="U22" s="16"/>
      <c r="V22" s="16"/>
      <c r="W22" s="2" t="e">
        <f t="shared" si="4"/>
        <v>#DIV/0!</v>
      </c>
      <c r="X22" s="2" t="e">
        <f t="shared" si="5"/>
        <v>#DIV/0!</v>
      </c>
      <c r="AA22" s="2">
        <f>VLOOKUP(A22,[2]TDSheet!$A:$Y,25,0)</f>
        <v>0</v>
      </c>
      <c r="AB22" s="2">
        <f>VLOOKUP(A22,[2]TDSheet!$A:$Z,26,0)</f>
        <v>0</v>
      </c>
      <c r="AC22" s="2">
        <f>VLOOKUP(A22,[2]TDSheet!$A:$O,15,0)</f>
        <v>0</v>
      </c>
      <c r="AE22" s="2">
        <f t="shared" si="6"/>
        <v>0</v>
      </c>
    </row>
    <row r="23" spans="1:31" ht="11.1" customHeight="1" outlineLevel="2" x14ac:dyDescent="0.2">
      <c r="A23" s="29" t="s">
        <v>77</v>
      </c>
      <c r="B23" s="29" t="s">
        <v>22</v>
      </c>
      <c r="C23" s="29"/>
      <c r="D23" s="30">
        <v>-91</v>
      </c>
      <c r="E23" s="30"/>
      <c r="F23" s="30"/>
      <c r="G23" s="30">
        <v>-91</v>
      </c>
      <c r="H23" s="26">
        <f>VLOOKUP(A23,[5]TDSheet!$A:$G,6,0)</f>
        <v>150</v>
      </c>
      <c r="I23" s="28">
        <f t="shared" si="2"/>
        <v>59</v>
      </c>
      <c r="J23" s="15">
        <f>VLOOKUP(A23,[2]TDSheet!$A:$G,7,0)</f>
        <v>0.3</v>
      </c>
      <c r="R23" s="2">
        <f t="shared" si="3"/>
        <v>0</v>
      </c>
      <c r="S23" s="33"/>
      <c r="T23" s="16"/>
      <c r="U23" s="16"/>
      <c r="V23" s="16"/>
      <c r="W23" s="2" t="e">
        <f t="shared" si="4"/>
        <v>#DIV/0!</v>
      </c>
      <c r="X23" s="2" t="e">
        <f t="shared" si="5"/>
        <v>#DIV/0!</v>
      </c>
      <c r="AA23" s="2">
        <f>VLOOKUP(A23,[2]TDSheet!$A:$Y,25,0)</f>
        <v>4.8</v>
      </c>
      <c r="AB23" s="2">
        <f>VLOOKUP(A23,[2]TDSheet!$A:$Z,26,0)</f>
        <v>3.4</v>
      </c>
      <c r="AC23" s="2">
        <f>VLOOKUP(A23,[2]TDSheet!$A:$O,15,0)</f>
        <v>0</v>
      </c>
      <c r="AE23" s="2">
        <f t="shared" si="6"/>
        <v>0</v>
      </c>
    </row>
    <row r="24" spans="1:31" ht="11.1" customHeight="1" outlineLevel="2" x14ac:dyDescent="0.2">
      <c r="A24" s="29" t="s">
        <v>78</v>
      </c>
      <c r="B24" s="29" t="s">
        <v>22</v>
      </c>
      <c r="C24" s="29"/>
      <c r="D24" s="30">
        <v>-498</v>
      </c>
      <c r="E24" s="30"/>
      <c r="F24" s="30"/>
      <c r="G24" s="30">
        <v>-498</v>
      </c>
      <c r="H24" s="26">
        <f>VLOOKUP(A24,[5]TDSheet!$A:$G,6,0)</f>
        <v>498</v>
      </c>
      <c r="I24" s="28">
        <f t="shared" si="2"/>
        <v>0</v>
      </c>
      <c r="J24" s="15">
        <f>VLOOKUP(A24,[2]TDSheet!$A:$G,7,0)</f>
        <v>0</v>
      </c>
      <c r="R24" s="2">
        <f t="shared" si="3"/>
        <v>0</v>
      </c>
      <c r="S24" s="33"/>
      <c r="T24" s="16"/>
      <c r="U24" s="16"/>
      <c r="V24" s="16"/>
      <c r="W24" s="2" t="e">
        <f t="shared" si="4"/>
        <v>#DIV/0!</v>
      </c>
      <c r="X24" s="2" t="e">
        <f t="shared" si="5"/>
        <v>#DIV/0!</v>
      </c>
      <c r="AA24" s="2">
        <f>VLOOKUP(A24,[2]TDSheet!$A:$Y,25,0)</f>
        <v>0</v>
      </c>
      <c r="AB24" s="2">
        <f>VLOOKUP(A24,[2]TDSheet!$A:$Z,26,0)</f>
        <v>0</v>
      </c>
      <c r="AC24" s="2">
        <f>VLOOKUP(A24,[2]TDSheet!$A:$O,15,0)</f>
        <v>0</v>
      </c>
      <c r="AE24" s="2">
        <f t="shared" si="6"/>
        <v>0</v>
      </c>
    </row>
    <row r="25" spans="1:31" ht="11.1" customHeight="1" outlineLevel="2" x14ac:dyDescent="0.2">
      <c r="A25" s="29" t="s">
        <v>79</v>
      </c>
      <c r="B25" s="29" t="s">
        <v>22</v>
      </c>
      <c r="C25" s="29"/>
      <c r="D25" s="30">
        <v>58</v>
      </c>
      <c r="E25" s="30"/>
      <c r="F25" s="30">
        <v>86</v>
      </c>
      <c r="G25" s="30">
        <v>-46</v>
      </c>
      <c r="H25" s="26">
        <f>VLOOKUP(A25,[5]TDSheet!$A:$G,6,0)</f>
        <v>60</v>
      </c>
      <c r="I25" s="28">
        <f t="shared" si="2"/>
        <v>14</v>
      </c>
      <c r="J25" s="15">
        <f>VLOOKUP(A25,[2]TDSheet!$A:$G,7,0)</f>
        <v>0.28000000000000003</v>
      </c>
      <c r="R25" s="2">
        <f t="shared" si="3"/>
        <v>17.2</v>
      </c>
      <c r="S25" s="33">
        <v>110</v>
      </c>
      <c r="T25" s="16"/>
      <c r="U25" s="16"/>
      <c r="V25" s="16"/>
      <c r="W25" s="2">
        <f t="shared" si="4"/>
        <v>7.2093023255813957</v>
      </c>
      <c r="X25" s="2">
        <f t="shared" si="5"/>
        <v>0.81395348837209303</v>
      </c>
      <c r="AA25" s="2">
        <f>VLOOKUP(A25,[2]TDSheet!$A:$Y,25,0)</f>
        <v>27.8</v>
      </c>
      <c r="AB25" s="2">
        <f>VLOOKUP(A25,[2]TDSheet!$A:$Z,26,0)</f>
        <v>25.8</v>
      </c>
      <c r="AC25" s="2">
        <f>VLOOKUP(A25,[2]TDSheet!$A:$O,15,0)</f>
        <v>16.399999999999999</v>
      </c>
      <c r="AE25" s="2">
        <f t="shared" si="6"/>
        <v>30.800000000000004</v>
      </c>
    </row>
    <row r="26" spans="1:31" ht="11.1" customHeight="1" outlineLevel="2" x14ac:dyDescent="0.2">
      <c r="A26" s="29" t="s">
        <v>80</v>
      </c>
      <c r="B26" s="29" t="s">
        <v>22</v>
      </c>
      <c r="C26" s="29"/>
      <c r="D26" s="30">
        <v>-309</v>
      </c>
      <c r="E26" s="30"/>
      <c r="F26" s="30"/>
      <c r="G26" s="30">
        <v>-309</v>
      </c>
      <c r="H26" s="26">
        <f>VLOOKUP(A26,[5]TDSheet!$A:$G,6,0)</f>
        <v>306</v>
      </c>
      <c r="I26" s="28">
        <f t="shared" si="2"/>
        <v>-3</v>
      </c>
      <c r="J26" s="15">
        <f>VLOOKUP(A26,[2]TDSheet!$A:$G,7,0)</f>
        <v>0</v>
      </c>
      <c r="R26" s="2">
        <f t="shared" si="3"/>
        <v>0</v>
      </c>
      <c r="S26" s="33"/>
      <c r="T26" s="16"/>
      <c r="U26" s="16"/>
      <c r="V26" s="16"/>
      <c r="W26" s="2" t="e">
        <f t="shared" si="4"/>
        <v>#DIV/0!</v>
      </c>
      <c r="X26" s="2" t="e">
        <f t="shared" si="5"/>
        <v>#DIV/0!</v>
      </c>
      <c r="AA26" s="2">
        <f>VLOOKUP(A26,[2]TDSheet!$A:$Y,25,0)</f>
        <v>0</v>
      </c>
      <c r="AB26" s="2">
        <f>VLOOKUP(A26,[2]TDSheet!$A:$Z,26,0)</f>
        <v>0.6</v>
      </c>
      <c r="AC26" s="2">
        <f>VLOOKUP(A26,[2]TDSheet!$A:$O,15,0)</f>
        <v>0</v>
      </c>
      <c r="AE26" s="2">
        <f t="shared" si="6"/>
        <v>0</v>
      </c>
    </row>
    <row r="27" spans="1:31" ht="21.95" customHeight="1" outlineLevel="2" x14ac:dyDescent="0.2">
      <c r="A27" s="29" t="s">
        <v>81</v>
      </c>
      <c r="B27" s="29" t="s">
        <v>22</v>
      </c>
      <c r="C27" s="29"/>
      <c r="D27" s="30">
        <v>-639</v>
      </c>
      <c r="E27" s="30"/>
      <c r="F27" s="30"/>
      <c r="G27" s="30">
        <v>-639</v>
      </c>
      <c r="H27" s="26">
        <f>VLOOKUP(A27,[5]TDSheet!$A:$G,6,0)</f>
        <v>702</v>
      </c>
      <c r="I27" s="28">
        <f t="shared" si="2"/>
        <v>63</v>
      </c>
      <c r="J27" s="15">
        <f>VLOOKUP(A27,[2]TDSheet!$A:$G,7,0)</f>
        <v>0.42</v>
      </c>
      <c r="R27" s="2">
        <f t="shared" si="3"/>
        <v>0</v>
      </c>
      <c r="S27" s="33"/>
      <c r="T27" s="16"/>
      <c r="U27" s="16"/>
      <c r="V27" s="16"/>
      <c r="W27" s="2" t="e">
        <f t="shared" si="4"/>
        <v>#DIV/0!</v>
      </c>
      <c r="X27" s="2" t="e">
        <f t="shared" si="5"/>
        <v>#DIV/0!</v>
      </c>
      <c r="AA27" s="2">
        <f>VLOOKUP(A27,[2]TDSheet!$A:$Y,25,0)</f>
        <v>2.2000000000000002</v>
      </c>
      <c r="AB27" s="2">
        <f>VLOOKUP(A27,[2]TDSheet!$A:$Z,26,0)</f>
        <v>12.8</v>
      </c>
      <c r="AC27" s="2">
        <f>VLOOKUP(A27,[2]TDSheet!$A:$O,15,0)</f>
        <v>0</v>
      </c>
      <c r="AE27" s="2">
        <f t="shared" si="6"/>
        <v>0</v>
      </c>
    </row>
    <row r="28" spans="1:31" ht="21.95" customHeight="1" outlineLevel="2" x14ac:dyDescent="0.2">
      <c r="A28" s="29" t="s">
        <v>82</v>
      </c>
      <c r="B28" s="29" t="s">
        <v>22</v>
      </c>
      <c r="C28" s="29"/>
      <c r="D28" s="30">
        <v>-6</v>
      </c>
      <c r="E28" s="30"/>
      <c r="F28" s="30"/>
      <c r="G28" s="30">
        <v>-6</v>
      </c>
      <c r="H28" s="26"/>
      <c r="I28" s="28">
        <f t="shared" si="2"/>
        <v>-6</v>
      </c>
      <c r="J28" s="15">
        <f>VLOOKUP(A28,[2]TDSheet!$A:$G,7,0)</f>
        <v>0</v>
      </c>
      <c r="R28" s="2">
        <f t="shared" si="3"/>
        <v>0</v>
      </c>
      <c r="S28" s="33"/>
      <c r="T28" s="16"/>
      <c r="U28" s="16"/>
      <c r="V28" s="16"/>
      <c r="W28" s="2" t="e">
        <f t="shared" si="4"/>
        <v>#DIV/0!</v>
      </c>
      <c r="X28" s="2" t="e">
        <f t="shared" si="5"/>
        <v>#DIV/0!</v>
      </c>
      <c r="AA28" s="2">
        <f>VLOOKUP(A28,[2]TDSheet!$A:$Y,25,0)</f>
        <v>0</v>
      </c>
      <c r="AB28" s="2">
        <f>VLOOKUP(A28,[2]TDSheet!$A:$Z,26,0)</f>
        <v>0</v>
      </c>
      <c r="AC28" s="2">
        <f>VLOOKUP(A28,[2]TDSheet!$A:$O,15,0)</f>
        <v>0</v>
      </c>
      <c r="AE28" s="2">
        <f t="shared" si="6"/>
        <v>0</v>
      </c>
    </row>
    <row r="29" spans="1:31" ht="21.95" customHeight="1" outlineLevel="2" x14ac:dyDescent="0.2">
      <c r="A29" s="7" t="s">
        <v>83</v>
      </c>
      <c r="B29" s="7" t="s">
        <v>22</v>
      </c>
      <c r="C29" s="17" t="str">
        <f>VLOOKUP(A29,[1]TDSheet!$A:$C,3,0)</f>
        <v>АКЦИЯ</v>
      </c>
      <c r="D29" s="8">
        <v>-629</v>
      </c>
      <c r="E29" s="8">
        <v>1500</v>
      </c>
      <c r="F29" s="8">
        <v>58</v>
      </c>
      <c r="G29" s="8">
        <v>807</v>
      </c>
      <c r="H29" s="26">
        <f>VLOOKUP(A29,[5]TDSheet!$A:$G,6,0)</f>
        <v>1500</v>
      </c>
      <c r="I29" s="28">
        <f t="shared" si="2"/>
        <v>2307</v>
      </c>
      <c r="J29" s="15">
        <f>VLOOKUP(A29,[2]TDSheet!$A:$G,7,0)</f>
        <v>0.42</v>
      </c>
      <c r="R29" s="2">
        <f t="shared" si="3"/>
        <v>11.6</v>
      </c>
      <c r="S29" s="33"/>
      <c r="T29" s="16"/>
      <c r="U29" s="16"/>
      <c r="V29" s="16"/>
      <c r="W29" s="2">
        <f t="shared" si="4"/>
        <v>198.87931034482759</v>
      </c>
      <c r="X29" s="2">
        <f t="shared" si="5"/>
        <v>198.87931034482759</v>
      </c>
      <c r="AA29" s="2">
        <f>VLOOKUP(A29,[2]TDSheet!$A:$Y,25,0)</f>
        <v>57.4</v>
      </c>
      <c r="AB29" s="2">
        <f>VLOOKUP(A29,[2]TDSheet!$A:$Z,26,0)</f>
        <v>28.6</v>
      </c>
      <c r="AC29" s="2">
        <f>VLOOKUP(A29,[2]TDSheet!$A:$O,15,0)</f>
        <v>1.2</v>
      </c>
      <c r="AE29" s="2">
        <f t="shared" si="6"/>
        <v>0</v>
      </c>
    </row>
    <row r="30" spans="1:31" ht="11.1" customHeight="1" outlineLevel="2" x14ac:dyDescent="0.2">
      <c r="A30" s="29" t="s">
        <v>84</v>
      </c>
      <c r="B30" s="29" t="s">
        <v>22</v>
      </c>
      <c r="C30" s="29"/>
      <c r="D30" s="30">
        <v>-121</v>
      </c>
      <c r="E30" s="30"/>
      <c r="F30" s="30"/>
      <c r="G30" s="30">
        <v>-121</v>
      </c>
      <c r="H30" s="26">
        <f>VLOOKUP(A30,[5]TDSheet!$A:$G,6,0)</f>
        <v>120</v>
      </c>
      <c r="I30" s="28">
        <f t="shared" si="2"/>
        <v>-1</v>
      </c>
      <c r="J30" s="15">
        <f>VLOOKUP(A30,[2]TDSheet!$A:$G,7,0)</f>
        <v>0</v>
      </c>
      <c r="R30" s="2">
        <f t="shared" si="3"/>
        <v>0</v>
      </c>
      <c r="S30" s="33"/>
      <c r="T30" s="16"/>
      <c r="U30" s="16"/>
      <c r="V30" s="16"/>
      <c r="W30" s="2" t="e">
        <f t="shared" si="4"/>
        <v>#DIV/0!</v>
      </c>
      <c r="X30" s="2" t="e">
        <f t="shared" si="5"/>
        <v>#DIV/0!</v>
      </c>
      <c r="AA30" s="2">
        <f>VLOOKUP(A30,[2]TDSheet!$A:$Y,25,0)</f>
        <v>0</v>
      </c>
      <c r="AB30" s="2">
        <f>VLOOKUP(A30,[2]TDSheet!$A:$Z,26,0)</f>
        <v>0.2</v>
      </c>
      <c r="AC30" s="2">
        <f>VLOOKUP(A30,[2]TDSheet!$A:$O,15,0)</f>
        <v>0</v>
      </c>
      <c r="AE30" s="2">
        <f t="shared" si="6"/>
        <v>0</v>
      </c>
    </row>
    <row r="31" spans="1:31" ht="11.1" customHeight="1" outlineLevel="2" x14ac:dyDescent="0.2">
      <c r="A31" s="29" t="s">
        <v>85</v>
      </c>
      <c r="B31" s="29" t="s">
        <v>22</v>
      </c>
      <c r="C31" s="29"/>
      <c r="D31" s="30">
        <v>62</v>
      </c>
      <c r="E31" s="30"/>
      <c r="F31" s="30"/>
      <c r="G31" s="30">
        <v>24.8</v>
      </c>
      <c r="H31" s="26"/>
      <c r="I31" s="28">
        <f t="shared" si="2"/>
        <v>24.8</v>
      </c>
      <c r="J31" s="15">
        <f>VLOOKUP(A31,[2]TDSheet!$A:$G,7,0)</f>
        <v>0</v>
      </c>
      <c r="R31" s="2">
        <f t="shared" si="3"/>
        <v>0</v>
      </c>
      <c r="S31" s="33"/>
      <c r="T31" s="16"/>
      <c r="U31" s="16"/>
      <c r="V31" s="16"/>
      <c r="W31" s="2" t="e">
        <f t="shared" si="4"/>
        <v>#DIV/0!</v>
      </c>
      <c r="X31" s="2" t="e">
        <f t="shared" si="5"/>
        <v>#DIV/0!</v>
      </c>
      <c r="AA31" s="2">
        <f>VLOOKUP(A31,[2]TDSheet!$A:$Y,25,0)</f>
        <v>0.2</v>
      </c>
      <c r="AB31" s="2">
        <f>VLOOKUP(A31,[2]TDSheet!$A:$Z,26,0)</f>
        <v>0</v>
      </c>
      <c r="AC31" s="2">
        <f>VLOOKUP(A31,[2]TDSheet!$A:$O,15,0)</f>
        <v>0</v>
      </c>
      <c r="AE31" s="2">
        <f t="shared" si="6"/>
        <v>0</v>
      </c>
    </row>
    <row r="32" spans="1:31" ht="11.1" customHeight="1" outlineLevel="2" x14ac:dyDescent="0.2">
      <c r="A32" s="29" t="s">
        <v>86</v>
      </c>
      <c r="B32" s="29" t="s">
        <v>22</v>
      </c>
      <c r="C32" s="29"/>
      <c r="D32" s="30">
        <v>-84</v>
      </c>
      <c r="E32" s="30"/>
      <c r="F32" s="30"/>
      <c r="G32" s="30">
        <v>-84</v>
      </c>
      <c r="H32" s="26">
        <f>VLOOKUP(A32,[5]TDSheet!$A:$G,6,0)</f>
        <v>84</v>
      </c>
      <c r="I32" s="28">
        <f t="shared" si="2"/>
        <v>0</v>
      </c>
      <c r="J32" s="15">
        <f>VLOOKUP(A32,[2]TDSheet!$A:$G,7,0)</f>
        <v>0</v>
      </c>
      <c r="R32" s="2">
        <f t="shared" si="3"/>
        <v>0</v>
      </c>
      <c r="S32" s="33"/>
      <c r="T32" s="16"/>
      <c r="U32" s="16"/>
      <c r="V32" s="16"/>
      <c r="W32" s="2" t="e">
        <f t="shared" si="4"/>
        <v>#DIV/0!</v>
      </c>
      <c r="X32" s="2" t="e">
        <f t="shared" si="5"/>
        <v>#DIV/0!</v>
      </c>
      <c r="AA32" s="2">
        <f>VLOOKUP(A32,[2]TDSheet!$A:$Y,25,0)</f>
        <v>0</v>
      </c>
      <c r="AB32" s="2">
        <f>VLOOKUP(A32,[2]TDSheet!$A:$Z,26,0)</f>
        <v>0</v>
      </c>
      <c r="AC32" s="2">
        <f>VLOOKUP(A32,[2]TDSheet!$A:$O,15,0)</f>
        <v>0</v>
      </c>
      <c r="AE32" s="2">
        <f t="shared" si="6"/>
        <v>0</v>
      </c>
    </row>
    <row r="33" spans="1:31" ht="11.1" customHeight="1" outlineLevel="2" x14ac:dyDescent="0.2">
      <c r="A33" s="29" t="s">
        <v>87</v>
      </c>
      <c r="B33" s="29" t="s">
        <v>22</v>
      </c>
      <c r="C33" s="29"/>
      <c r="D33" s="30">
        <v>-98</v>
      </c>
      <c r="E33" s="30"/>
      <c r="F33" s="30"/>
      <c r="G33" s="30">
        <v>-98</v>
      </c>
      <c r="H33" s="26">
        <f>VLOOKUP(A33,[5]TDSheet!$A:$G,6,0)</f>
        <v>152</v>
      </c>
      <c r="I33" s="28">
        <f t="shared" si="2"/>
        <v>54</v>
      </c>
      <c r="J33" s="15">
        <f>VLOOKUP(A33,[2]TDSheet!$A:$G,7,0)</f>
        <v>0</v>
      </c>
      <c r="R33" s="2">
        <f t="shared" si="3"/>
        <v>0</v>
      </c>
      <c r="S33" s="33"/>
      <c r="T33" s="16"/>
      <c r="U33" s="16"/>
      <c r="V33" s="16"/>
      <c r="W33" s="2" t="e">
        <f t="shared" si="4"/>
        <v>#DIV/0!</v>
      </c>
      <c r="X33" s="2" t="e">
        <f t="shared" si="5"/>
        <v>#DIV/0!</v>
      </c>
      <c r="AA33" s="2">
        <f>VLOOKUP(A33,[2]TDSheet!$A:$Y,25,0)</f>
        <v>0.2</v>
      </c>
      <c r="AB33" s="2">
        <f>VLOOKUP(A33,[2]TDSheet!$A:$Z,26,0)</f>
        <v>1.6</v>
      </c>
      <c r="AC33" s="2">
        <f>VLOOKUP(A33,[2]TDSheet!$A:$O,15,0)</f>
        <v>0</v>
      </c>
      <c r="AE33" s="2">
        <f t="shared" si="6"/>
        <v>0</v>
      </c>
    </row>
    <row r="34" spans="1:31" ht="11.1" customHeight="1" outlineLevel="2" x14ac:dyDescent="0.2">
      <c r="A34" s="29" t="s">
        <v>88</v>
      </c>
      <c r="B34" s="29" t="s">
        <v>22</v>
      </c>
      <c r="C34" s="29"/>
      <c r="D34" s="30">
        <v>-147</v>
      </c>
      <c r="E34" s="30"/>
      <c r="F34" s="30"/>
      <c r="G34" s="30">
        <v>-147</v>
      </c>
      <c r="H34" s="26">
        <f>VLOOKUP(A34,[5]TDSheet!$A:$G,6,0)</f>
        <v>138</v>
      </c>
      <c r="I34" s="28">
        <f t="shared" si="2"/>
        <v>-9</v>
      </c>
      <c r="J34" s="15">
        <f>VLOOKUP(A34,[2]TDSheet!$A:$G,7,0)</f>
        <v>0</v>
      </c>
      <c r="R34" s="2">
        <f t="shared" si="3"/>
        <v>0</v>
      </c>
      <c r="S34" s="33"/>
      <c r="T34" s="16"/>
      <c r="U34" s="16"/>
      <c r="V34" s="16"/>
      <c r="W34" s="2" t="e">
        <f t="shared" si="4"/>
        <v>#DIV/0!</v>
      </c>
      <c r="X34" s="2" t="e">
        <f t="shared" si="5"/>
        <v>#DIV/0!</v>
      </c>
      <c r="AA34" s="2">
        <f>VLOOKUP(A34,[2]TDSheet!$A:$Y,25,0)</f>
        <v>0.4</v>
      </c>
      <c r="AB34" s="2">
        <f>VLOOKUP(A34,[2]TDSheet!$A:$Z,26,0)</f>
        <v>1.8</v>
      </c>
      <c r="AC34" s="2">
        <f>VLOOKUP(A34,[2]TDSheet!$A:$O,15,0)</f>
        <v>0</v>
      </c>
      <c r="AE34" s="2">
        <f t="shared" si="6"/>
        <v>0</v>
      </c>
    </row>
    <row r="35" spans="1:31" ht="11.1" customHeight="1" outlineLevel="2" x14ac:dyDescent="0.2">
      <c r="A35" s="29" t="s">
        <v>89</v>
      </c>
      <c r="B35" s="29" t="s">
        <v>22</v>
      </c>
      <c r="C35" s="29"/>
      <c r="D35" s="30">
        <v>-139</v>
      </c>
      <c r="E35" s="30"/>
      <c r="F35" s="30"/>
      <c r="G35" s="30">
        <v>-139</v>
      </c>
      <c r="H35" s="26">
        <f>VLOOKUP(A35,[5]TDSheet!$A:$G,6,0)</f>
        <v>138</v>
      </c>
      <c r="I35" s="28">
        <f t="shared" si="2"/>
        <v>-1</v>
      </c>
      <c r="J35" s="15">
        <f>VLOOKUP(A35,[2]TDSheet!$A:$G,7,0)</f>
        <v>0</v>
      </c>
      <c r="O35" s="2">
        <f>VLOOKUP(A35,[3]TDSheet!$I:$T,12,0)</f>
        <v>10.5</v>
      </c>
      <c r="R35" s="2">
        <f t="shared" si="3"/>
        <v>0</v>
      </c>
      <c r="S35" s="33"/>
      <c r="T35" s="16"/>
      <c r="U35" s="16"/>
      <c r="V35" s="16"/>
      <c r="W35" s="2" t="e">
        <f t="shared" si="4"/>
        <v>#DIV/0!</v>
      </c>
      <c r="X35" s="2" t="e">
        <f t="shared" si="5"/>
        <v>#DIV/0!</v>
      </c>
      <c r="AA35" s="2">
        <f>VLOOKUP(A35,[2]TDSheet!$A:$Y,25,0)</f>
        <v>0</v>
      </c>
      <c r="AB35" s="2">
        <f>VLOOKUP(A35,[2]TDSheet!$A:$Z,26,0)</f>
        <v>0.2</v>
      </c>
      <c r="AC35" s="2">
        <f>VLOOKUP(A35,[2]TDSheet!$A:$O,15,0)</f>
        <v>0</v>
      </c>
      <c r="AE35" s="2">
        <f t="shared" si="6"/>
        <v>0</v>
      </c>
    </row>
    <row r="36" spans="1:31" ht="11.1" customHeight="1" outlineLevel="2" x14ac:dyDescent="0.2">
      <c r="A36" s="29" t="s">
        <v>90</v>
      </c>
      <c r="B36" s="29" t="s">
        <v>22</v>
      </c>
      <c r="C36" s="29"/>
      <c r="D36" s="30">
        <v>-158</v>
      </c>
      <c r="E36" s="30"/>
      <c r="F36" s="30"/>
      <c r="G36" s="30">
        <v>-158</v>
      </c>
      <c r="H36" s="26">
        <f>VLOOKUP(A36,[5]TDSheet!$A:$G,6,0)</f>
        <v>150</v>
      </c>
      <c r="I36" s="28">
        <f t="shared" si="2"/>
        <v>-8</v>
      </c>
      <c r="J36" s="15">
        <f>VLOOKUP(A36,[2]TDSheet!$A:$G,7,0)</f>
        <v>0</v>
      </c>
      <c r="R36" s="2">
        <f t="shared" si="3"/>
        <v>0</v>
      </c>
      <c r="S36" s="33"/>
      <c r="T36" s="16"/>
      <c r="U36" s="16"/>
      <c r="V36" s="16"/>
      <c r="W36" s="2" t="e">
        <f t="shared" si="4"/>
        <v>#DIV/0!</v>
      </c>
      <c r="X36" s="2" t="e">
        <f t="shared" si="5"/>
        <v>#DIV/0!</v>
      </c>
      <c r="AA36" s="2">
        <f>VLOOKUP(A36,[2]TDSheet!$A:$Y,25,0)</f>
        <v>1.4</v>
      </c>
      <c r="AB36" s="2">
        <f>VLOOKUP(A36,[2]TDSheet!$A:$Z,26,0)</f>
        <v>1.6</v>
      </c>
      <c r="AC36" s="2">
        <f>VLOOKUP(A36,[2]TDSheet!$A:$O,15,0)</f>
        <v>0</v>
      </c>
      <c r="AE36" s="2">
        <f t="shared" si="6"/>
        <v>0</v>
      </c>
    </row>
    <row r="37" spans="1:31" ht="11.1" customHeight="1" outlineLevel="2" x14ac:dyDescent="0.2">
      <c r="A37" s="7" t="s">
        <v>35</v>
      </c>
      <c r="B37" s="7" t="s">
        <v>9</v>
      </c>
      <c r="C37" s="10" t="str">
        <f>VLOOKUP(A37,[1]TDSheet!$A:$C,3,0)</f>
        <v>АКЦИЯ</v>
      </c>
      <c r="D37" s="8">
        <v>1008.129</v>
      </c>
      <c r="E37" s="8">
        <v>1504.3440000000001</v>
      </c>
      <c r="F37" s="8">
        <v>1136.374</v>
      </c>
      <c r="G37" s="8">
        <v>1104.2909999999999</v>
      </c>
      <c r="H37" s="26"/>
      <c r="I37" s="28">
        <f t="shared" si="2"/>
        <v>1104.2909999999999</v>
      </c>
      <c r="J37" s="15">
        <f>VLOOKUP(A37,[2]TDSheet!$A:$G,7,0)</f>
        <v>1</v>
      </c>
      <c r="P37" s="2">
        <f>VLOOKUP(A37,[2]TDSheet!$A:$N,14,0)</f>
        <v>659</v>
      </c>
      <c r="Q37" s="2">
        <f>VLOOKUP(A37,[4]TDSheet!$A:$S,14,0)</f>
        <v>1200</v>
      </c>
      <c r="R37" s="2">
        <f t="shared" si="3"/>
        <v>227.2748</v>
      </c>
      <c r="S37" s="33"/>
      <c r="T37" s="16"/>
      <c r="U37" s="16"/>
      <c r="V37" s="16"/>
      <c r="W37" s="2">
        <f t="shared" si="4"/>
        <v>13.038361490143211</v>
      </c>
      <c r="X37" s="2">
        <f t="shared" si="5"/>
        <v>13.038361490143211</v>
      </c>
      <c r="AA37" s="2">
        <f>VLOOKUP(A37,[2]TDSheet!$A:$Y,25,0)</f>
        <v>251.98719999999997</v>
      </c>
      <c r="AB37" s="2">
        <f>VLOOKUP(A37,[2]TDSheet!$A:$Z,26,0)</f>
        <v>182.97499999999999</v>
      </c>
      <c r="AC37" s="2">
        <f>VLOOKUP(A37,[2]TDSheet!$A:$O,15,0)</f>
        <v>255.67660000000001</v>
      </c>
      <c r="AE37" s="2">
        <f t="shared" si="6"/>
        <v>0</v>
      </c>
    </row>
    <row r="38" spans="1:31" ht="11.1" customHeight="1" outlineLevel="2" x14ac:dyDescent="0.2">
      <c r="A38" s="7" t="s">
        <v>36</v>
      </c>
      <c r="B38" s="7" t="s">
        <v>9</v>
      </c>
      <c r="C38" s="7"/>
      <c r="D38" s="8">
        <v>4121.3010000000004</v>
      </c>
      <c r="E38" s="8">
        <v>1737.7650000000001</v>
      </c>
      <c r="F38" s="8">
        <v>2737.1689999999999</v>
      </c>
      <c r="G38" s="8">
        <v>2256.913</v>
      </c>
      <c r="H38" s="26"/>
      <c r="I38" s="28">
        <f t="shared" si="2"/>
        <v>2256.913</v>
      </c>
      <c r="J38" s="15">
        <f>VLOOKUP(A38,[2]TDSheet!$A:$G,7,0)</f>
        <v>1</v>
      </c>
      <c r="O38" s="2">
        <f>VLOOKUP(A38,[3]TDSheet!$I:$T,12,0)</f>
        <v>240.67</v>
      </c>
      <c r="P38" s="2">
        <f>VLOOKUP(A38,[2]TDSheet!$A:$N,14,0)</f>
        <v>1454</v>
      </c>
      <c r="R38" s="2">
        <f t="shared" si="3"/>
        <v>547.43380000000002</v>
      </c>
      <c r="S38" s="33">
        <v>2500</v>
      </c>
      <c r="T38" s="16"/>
      <c r="U38" s="16"/>
      <c r="V38" s="16"/>
      <c r="W38" s="2">
        <f t="shared" si="4"/>
        <v>11.785138221278993</v>
      </c>
      <c r="X38" s="2">
        <f t="shared" si="5"/>
        <v>7.2183759935904579</v>
      </c>
      <c r="AA38" s="2">
        <f>VLOOKUP(A38,[2]TDSheet!$A:$Y,25,0)</f>
        <v>636.93560000000002</v>
      </c>
      <c r="AB38" s="2">
        <f>VLOOKUP(A38,[2]TDSheet!$A:$Z,26,0)</f>
        <v>530.9674</v>
      </c>
      <c r="AC38" s="2">
        <f>VLOOKUP(A38,[2]TDSheet!$A:$O,15,0)</f>
        <v>511.36260000000004</v>
      </c>
      <c r="AE38" s="2">
        <f t="shared" si="6"/>
        <v>2500</v>
      </c>
    </row>
    <row r="39" spans="1:31" ht="11.1" customHeight="1" outlineLevel="2" x14ac:dyDescent="0.2">
      <c r="A39" s="29" t="s">
        <v>37</v>
      </c>
      <c r="B39" s="29" t="s">
        <v>9</v>
      </c>
      <c r="C39" s="29"/>
      <c r="D39" s="30"/>
      <c r="E39" s="30"/>
      <c r="F39" s="30">
        <v>598.63</v>
      </c>
      <c r="G39" s="30">
        <v>-598.63</v>
      </c>
      <c r="H39" s="26"/>
      <c r="I39" s="28">
        <f t="shared" si="2"/>
        <v>-598.63</v>
      </c>
      <c r="J39" s="15">
        <v>0</v>
      </c>
      <c r="R39" s="2">
        <f t="shared" si="3"/>
        <v>119.726</v>
      </c>
      <c r="S39" s="33"/>
      <c r="T39" s="16"/>
      <c r="U39" s="16"/>
      <c r="V39" s="16"/>
      <c r="W39" s="2">
        <f t="shared" si="4"/>
        <v>-5</v>
      </c>
      <c r="X39" s="2">
        <f t="shared" si="5"/>
        <v>-5</v>
      </c>
      <c r="AA39" s="2">
        <v>0</v>
      </c>
      <c r="AB39" s="2">
        <v>0</v>
      </c>
      <c r="AC39" s="2">
        <v>0</v>
      </c>
      <c r="AE39" s="2">
        <f t="shared" si="6"/>
        <v>0</v>
      </c>
    </row>
    <row r="40" spans="1:31" ht="11.1" customHeight="1" outlineLevel="2" x14ac:dyDescent="0.2">
      <c r="A40" s="7" t="s">
        <v>38</v>
      </c>
      <c r="B40" s="7" t="s">
        <v>9</v>
      </c>
      <c r="C40" s="7"/>
      <c r="D40" s="8">
        <v>190.95599999999999</v>
      </c>
      <c r="E40" s="8"/>
      <c r="F40" s="8">
        <v>36.962000000000003</v>
      </c>
      <c r="G40" s="8">
        <v>136.501</v>
      </c>
      <c r="H40" s="26"/>
      <c r="I40" s="28">
        <f t="shared" si="2"/>
        <v>136.501</v>
      </c>
      <c r="J40" s="15">
        <f>VLOOKUP(A40,[2]TDSheet!$A:$G,7,0)</f>
        <v>1</v>
      </c>
      <c r="R40" s="2">
        <f t="shared" si="3"/>
        <v>7.3924000000000003</v>
      </c>
      <c r="S40" s="33"/>
      <c r="T40" s="16"/>
      <c r="U40" s="16"/>
      <c r="V40" s="16"/>
      <c r="W40" s="2">
        <f t="shared" si="4"/>
        <v>18.465045181537796</v>
      </c>
      <c r="X40" s="2">
        <f t="shared" si="5"/>
        <v>18.465045181537796</v>
      </c>
      <c r="AA40" s="2">
        <f>VLOOKUP(A40,[2]TDSheet!$A:$Y,25,0)</f>
        <v>13.078999999999999</v>
      </c>
      <c r="AB40" s="2">
        <f>VLOOKUP(A40,[2]TDSheet!$A:$Z,26,0)</f>
        <v>3.0051999999999999</v>
      </c>
      <c r="AC40" s="2">
        <f>VLOOKUP(A40,[2]TDSheet!$A:$O,15,0)</f>
        <v>7.0396000000000001</v>
      </c>
      <c r="AE40" s="2">
        <f t="shared" si="6"/>
        <v>0</v>
      </c>
    </row>
    <row r="41" spans="1:31" ht="11.1" customHeight="1" outlineLevel="2" x14ac:dyDescent="0.2">
      <c r="A41" s="7" t="s">
        <v>39</v>
      </c>
      <c r="B41" s="7" t="s">
        <v>9</v>
      </c>
      <c r="C41" s="10" t="str">
        <f>VLOOKUP(A41,[1]TDSheet!$A:$C,3,0)</f>
        <v>АКЦИЯ</v>
      </c>
      <c r="D41" s="8">
        <v>419.46100000000001</v>
      </c>
      <c r="E41" s="8">
        <v>2401.9160000000002</v>
      </c>
      <c r="F41" s="8">
        <v>1102.3599999999999</v>
      </c>
      <c r="G41" s="8">
        <v>1429.1220000000001</v>
      </c>
      <c r="H41" s="26"/>
      <c r="I41" s="28">
        <f t="shared" si="2"/>
        <v>1429.1220000000001</v>
      </c>
      <c r="J41" s="15">
        <f>VLOOKUP(A41,[2]TDSheet!$A:$G,7,0)</f>
        <v>1</v>
      </c>
      <c r="P41" s="2">
        <f>VLOOKUP(A41,[2]TDSheet!$A:$N,14,0)</f>
        <v>4302</v>
      </c>
      <c r="Q41" s="36"/>
      <c r="R41" s="2">
        <f t="shared" si="3"/>
        <v>220.47199999999998</v>
      </c>
      <c r="S41" s="33"/>
      <c r="T41" s="16"/>
      <c r="U41" s="16"/>
      <c r="V41" s="16"/>
      <c r="W41" s="2">
        <f t="shared" si="4"/>
        <v>25.994783918139269</v>
      </c>
      <c r="X41" s="2">
        <f t="shared" si="5"/>
        <v>25.994783918139269</v>
      </c>
      <c r="AA41" s="2">
        <f>VLOOKUP(A41,[2]TDSheet!$A:$Y,25,0)</f>
        <v>446.87459999999999</v>
      </c>
      <c r="AB41" s="2">
        <f>VLOOKUP(A41,[2]TDSheet!$A:$Z,26,0)</f>
        <v>108.7192</v>
      </c>
      <c r="AC41" s="2">
        <f>VLOOKUP(A41,[2]TDSheet!$A:$O,15,0)</f>
        <v>301.11340000000001</v>
      </c>
      <c r="AE41" s="2">
        <f t="shared" si="6"/>
        <v>0</v>
      </c>
    </row>
    <row r="42" spans="1:31" ht="11.1" customHeight="1" outlineLevel="2" x14ac:dyDescent="0.2">
      <c r="A42" s="37" t="s">
        <v>40</v>
      </c>
      <c r="B42" s="7" t="s">
        <v>9</v>
      </c>
      <c r="C42" s="7"/>
      <c r="D42" s="8">
        <v>13634.358</v>
      </c>
      <c r="E42" s="8"/>
      <c r="F42" s="8">
        <v>4724.4070000000002</v>
      </c>
      <c r="G42" s="38">
        <v>7760.9880000000003</v>
      </c>
      <c r="H42" s="26"/>
      <c r="I42" s="28">
        <f t="shared" si="2"/>
        <v>7760.9880000000003</v>
      </c>
      <c r="J42" s="15">
        <f>VLOOKUP(A42,[2]TDSheet!$A:$G,7,0)</f>
        <v>1</v>
      </c>
      <c r="O42" s="2">
        <f>VLOOKUP(A42,[3]TDSheet!$I:$T,12,0)</f>
        <v>277.80500000000001</v>
      </c>
      <c r="R42" s="2">
        <f t="shared" si="3"/>
        <v>944.88139999999999</v>
      </c>
      <c r="S42" s="33">
        <v>2900</v>
      </c>
      <c r="T42" s="16"/>
      <c r="U42" s="16"/>
      <c r="V42" s="16"/>
      <c r="W42" s="2">
        <f t="shared" si="4"/>
        <v>11.576895259024043</v>
      </c>
      <c r="X42" s="2">
        <f t="shared" si="5"/>
        <v>8.5077270015051631</v>
      </c>
      <c r="AA42" s="2">
        <f>VLOOKUP(A42,[2]TDSheet!$A:$Y,25,0)</f>
        <v>1271.2822000000001</v>
      </c>
      <c r="AB42" s="2">
        <f>VLOOKUP(A42,[2]TDSheet!$A:$Z,26,0)</f>
        <v>645.35479999999995</v>
      </c>
      <c r="AC42" s="2">
        <f>VLOOKUP(A42,[2]TDSheet!$A:$O,15,0)</f>
        <v>724.05640000000005</v>
      </c>
      <c r="AE42" s="2">
        <f t="shared" si="6"/>
        <v>2900</v>
      </c>
    </row>
    <row r="43" spans="1:31" ht="11.1" customHeight="1" outlineLevel="2" x14ac:dyDescent="0.2">
      <c r="A43" s="29" t="s">
        <v>41</v>
      </c>
      <c r="B43" s="29" t="s">
        <v>9</v>
      </c>
      <c r="C43" s="29"/>
      <c r="D43" s="30">
        <v>0.107</v>
      </c>
      <c r="E43" s="30"/>
      <c r="F43" s="30">
        <v>-1.28</v>
      </c>
      <c r="G43" s="30">
        <v>0.107</v>
      </c>
      <c r="H43" s="26"/>
      <c r="I43" s="28">
        <f t="shared" si="2"/>
        <v>0.107</v>
      </c>
      <c r="J43" s="15">
        <f>VLOOKUP(A43,[2]TDSheet!$A:$G,7,0)</f>
        <v>0</v>
      </c>
      <c r="R43" s="2">
        <f t="shared" si="3"/>
        <v>-0.25600000000000001</v>
      </c>
      <c r="S43" s="33"/>
      <c r="T43" s="16"/>
      <c r="U43" s="16"/>
      <c r="V43" s="16"/>
      <c r="W43" s="2">
        <f t="shared" si="4"/>
        <v>-0.41796875</v>
      </c>
      <c r="X43" s="2">
        <f t="shared" si="5"/>
        <v>-0.41796875</v>
      </c>
      <c r="AA43" s="2">
        <f>VLOOKUP(A43,[2]TDSheet!$A:$Y,25,0)</f>
        <v>22.571000000000002</v>
      </c>
      <c r="AB43" s="2">
        <f>VLOOKUP(A43,[2]TDSheet!$A:$Z,26,0)</f>
        <v>15.6846</v>
      </c>
      <c r="AC43" s="2">
        <f>VLOOKUP(A43,[2]TDSheet!$A:$O,15,0)</f>
        <v>1.0562</v>
      </c>
      <c r="AE43" s="2">
        <f t="shared" si="6"/>
        <v>0</v>
      </c>
    </row>
    <row r="44" spans="1:31" ht="11.1" customHeight="1" outlineLevel="2" x14ac:dyDescent="0.2">
      <c r="A44" s="7" t="s">
        <v>42</v>
      </c>
      <c r="B44" s="7" t="s">
        <v>9</v>
      </c>
      <c r="C44" s="10" t="str">
        <f>VLOOKUP(A44,[1]TDSheet!$A:$C,3,0)</f>
        <v>АКЦИЯ</v>
      </c>
      <c r="D44" s="8">
        <v>655.46799999999996</v>
      </c>
      <c r="E44" s="8">
        <v>421.17200000000003</v>
      </c>
      <c r="F44" s="8">
        <v>66.680999999999997</v>
      </c>
      <c r="G44" s="8">
        <v>963.23</v>
      </c>
      <c r="H44" s="26"/>
      <c r="I44" s="28">
        <f t="shared" si="2"/>
        <v>963.23</v>
      </c>
      <c r="J44" s="15">
        <f>VLOOKUP(A44,[2]TDSheet!$A:$G,7,0)</f>
        <v>1</v>
      </c>
      <c r="O44" s="2">
        <f>VLOOKUP(A44,[3]TDSheet!$I:$T,12,0)</f>
        <v>26.538</v>
      </c>
      <c r="P44" s="35">
        <f>VLOOKUP(A44,[2]TDSheet!$A:$N,14,0)</f>
        <v>1006</v>
      </c>
      <c r="R44" s="2">
        <f t="shared" si="3"/>
        <v>13.3362</v>
      </c>
      <c r="S44" s="33"/>
      <c r="T44" s="16"/>
      <c r="U44" s="16"/>
      <c r="V44" s="16"/>
      <c r="W44" s="2">
        <f t="shared" si="4"/>
        <v>149.65042515859091</v>
      </c>
      <c r="X44" s="2">
        <f t="shared" si="5"/>
        <v>149.65042515859091</v>
      </c>
      <c r="AA44" s="2">
        <f>VLOOKUP(A44,[2]TDSheet!$A:$Y,25,0)</f>
        <v>65.174199999999999</v>
      </c>
      <c r="AB44" s="2">
        <f>VLOOKUP(A44,[2]TDSheet!$A:$Z,26,0)</f>
        <v>0.17299999999999999</v>
      </c>
      <c r="AC44" s="2">
        <f>VLOOKUP(A44,[2]TDSheet!$A:$O,15,0)</f>
        <v>45.951799999999999</v>
      </c>
      <c r="AD44" s="35" t="s">
        <v>136</v>
      </c>
      <c r="AE44" s="2">
        <f t="shared" si="6"/>
        <v>0</v>
      </c>
    </row>
    <row r="45" spans="1:31" ht="11.1" customHeight="1" outlineLevel="2" x14ac:dyDescent="0.2">
      <c r="A45" s="7" t="s">
        <v>43</v>
      </c>
      <c r="B45" s="7" t="s">
        <v>9</v>
      </c>
      <c r="C45" s="10" t="str">
        <f>VLOOKUP(A45,[1]TDSheet!$A:$C,3,0)</f>
        <v>АКЦИЯ</v>
      </c>
      <c r="D45" s="8">
        <v>1664.038</v>
      </c>
      <c r="E45" s="8">
        <v>2768.8629999999998</v>
      </c>
      <c r="F45" s="8">
        <v>1484.258</v>
      </c>
      <c r="G45" s="8">
        <v>2543.2510000000002</v>
      </c>
      <c r="H45" s="26"/>
      <c r="I45" s="28">
        <f t="shared" si="2"/>
        <v>2543.2510000000002</v>
      </c>
      <c r="J45" s="15">
        <f>VLOOKUP(A45,[2]TDSheet!$A:$G,7,0)</f>
        <v>1</v>
      </c>
      <c r="Q45" s="2">
        <f>VLOOKUP(A45,[4]TDSheet!$A:$S,14,0)</f>
        <v>1000</v>
      </c>
      <c r="R45" s="2">
        <f t="shared" si="3"/>
        <v>296.85160000000002</v>
      </c>
      <c r="S45" s="33"/>
      <c r="T45" s="16"/>
      <c r="U45" s="16"/>
      <c r="V45" s="16"/>
      <c r="W45" s="2">
        <f t="shared" si="4"/>
        <v>11.936102079288101</v>
      </c>
      <c r="X45" s="2">
        <f t="shared" si="5"/>
        <v>11.936102079288101</v>
      </c>
      <c r="AA45" s="2">
        <f>VLOOKUP(A45,[2]TDSheet!$A:$Y,25,0)</f>
        <v>276.50020000000001</v>
      </c>
      <c r="AB45" s="2">
        <f>VLOOKUP(A45,[2]TDSheet!$A:$Z,26,0)</f>
        <v>214.66480000000001</v>
      </c>
      <c r="AC45" s="2">
        <f>VLOOKUP(A45,[2]TDSheet!$A:$O,15,0)</f>
        <v>335.36500000000001</v>
      </c>
      <c r="AE45" s="2">
        <f t="shared" si="6"/>
        <v>0</v>
      </c>
    </row>
    <row r="46" spans="1:31" ht="11.1" customHeight="1" outlineLevel="2" x14ac:dyDescent="0.2">
      <c r="A46" s="7" t="s">
        <v>44</v>
      </c>
      <c r="B46" s="7" t="s">
        <v>9</v>
      </c>
      <c r="C46" s="7"/>
      <c r="D46" s="8">
        <v>2760.701</v>
      </c>
      <c r="E46" s="8"/>
      <c r="F46" s="8">
        <v>1709.57</v>
      </c>
      <c r="G46" s="8">
        <v>-54.381999999999998</v>
      </c>
      <c r="H46" s="26"/>
      <c r="I46" s="28">
        <f t="shared" si="2"/>
        <v>-54.381999999999998</v>
      </c>
      <c r="J46" s="15">
        <f>VLOOKUP(A46,[2]TDSheet!$A:$G,7,0)</f>
        <v>1</v>
      </c>
      <c r="P46" s="2">
        <f>VLOOKUP(A46,[2]TDSheet!$A:$N,14,0)</f>
        <v>5353</v>
      </c>
      <c r="R46" s="2">
        <f t="shared" si="3"/>
        <v>341.91399999999999</v>
      </c>
      <c r="S46" s="33"/>
      <c r="T46" s="16"/>
      <c r="U46" s="16"/>
      <c r="V46" s="16"/>
      <c r="W46" s="2">
        <f t="shared" si="4"/>
        <v>15.496931977046861</v>
      </c>
      <c r="X46" s="2">
        <f t="shared" si="5"/>
        <v>15.496931977046861</v>
      </c>
      <c r="AA46" s="2">
        <f>VLOOKUP(A46,[2]TDSheet!$A:$Y,25,0)</f>
        <v>786.52600000000007</v>
      </c>
      <c r="AB46" s="2">
        <f>VLOOKUP(A46,[2]TDSheet!$A:$Z,26,0)</f>
        <v>383.15539999999999</v>
      </c>
      <c r="AC46" s="2">
        <f>VLOOKUP(A46,[2]TDSheet!$A:$O,15,0)</f>
        <v>579.12239999999997</v>
      </c>
      <c r="AE46" s="2">
        <f t="shared" si="6"/>
        <v>0</v>
      </c>
    </row>
    <row r="47" spans="1:31" ht="11.1" customHeight="1" outlineLevel="2" x14ac:dyDescent="0.2">
      <c r="A47" s="7" t="s">
        <v>45</v>
      </c>
      <c r="B47" s="7" t="s">
        <v>9</v>
      </c>
      <c r="C47" s="7"/>
      <c r="D47" s="8">
        <v>3427.1729999999998</v>
      </c>
      <c r="E47" s="8">
        <v>987.18499999999995</v>
      </c>
      <c r="F47" s="8">
        <v>1758.8610000000001</v>
      </c>
      <c r="G47" s="8">
        <v>2013.9559999999999</v>
      </c>
      <c r="H47" s="26"/>
      <c r="I47" s="28">
        <f t="shared" si="2"/>
        <v>2013.9559999999999</v>
      </c>
      <c r="J47" s="15">
        <f>VLOOKUP(A47,[2]TDSheet!$A:$G,7,0)</f>
        <v>1</v>
      </c>
      <c r="R47" s="2">
        <f t="shared" si="3"/>
        <v>351.7722</v>
      </c>
      <c r="S47" s="33">
        <v>2300</v>
      </c>
      <c r="T47" s="16"/>
      <c r="U47" s="16"/>
      <c r="V47" s="16"/>
      <c r="W47" s="2">
        <f t="shared" si="4"/>
        <v>12.263493249324421</v>
      </c>
      <c r="X47" s="2">
        <f t="shared" si="5"/>
        <v>5.725171005554162</v>
      </c>
      <c r="AA47" s="2">
        <f>VLOOKUP(A47,[2]TDSheet!$A:$Y,25,0)</f>
        <v>329.4624</v>
      </c>
      <c r="AB47" s="2">
        <f>VLOOKUP(A47,[2]TDSheet!$A:$Z,26,0)</f>
        <v>104.01479999999999</v>
      </c>
      <c r="AC47" s="2">
        <f>VLOOKUP(A47,[2]TDSheet!$A:$O,15,0)</f>
        <v>313.053</v>
      </c>
      <c r="AE47" s="2">
        <f t="shared" si="6"/>
        <v>2300</v>
      </c>
    </row>
    <row r="48" spans="1:31" ht="11.1" customHeight="1" outlineLevel="2" x14ac:dyDescent="0.2">
      <c r="A48" s="7" t="s">
        <v>46</v>
      </c>
      <c r="B48" s="7" t="s">
        <v>9</v>
      </c>
      <c r="C48" s="10" t="str">
        <f>VLOOKUP(A48,[1]TDSheet!$A:$C,3,0)</f>
        <v>АКЦИЯ</v>
      </c>
      <c r="D48" s="8">
        <v>1125.539</v>
      </c>
      <c r="E48" s="8">
        <v>1003.874</v>
      </c>
      <c r="F48" s="8">
        <v>600.50400000000002</v>
      </c>
      <c r="G48" s="8">
        <v>1342.1110000000001</v>
      </c>
      <c r="H48" s="26"/>
      <c r="I48" s="28">
        <f t="shared" si="2"/>
        <v>1342.1110000000001</v>
      </c>
      <c r="J48" s="15">
        <f>VLOOKUP(A48,[2]TDSheet!$A:$G,7,0)</f>
        <v>1</v>
      </c>
      <c r="Q48" s="2">
        <f>VLOOKUP(A48,[4]TDSheet!$A:$S,14,0)</f>
        <v>500</v>
      </c>
      <c r="R48" s="2">
        <f t="shared" si="3"/>
        <v>120.10080000000001</v>
      </c>
      <c r="S48" s="33"/>
      <c r="T48" s="16"/>
      <c r="U48" s="16"/>
      <c r="V48" s="16"/>
      <c r="W48" s="2">
        <f t="shared" si="4"/>
        <v>15.338041045521761</v>
      </c>
      <c r="X48" s="2">
        <f t="shared" si="5"/>
        <v>15.338041045521761</v>
      </c>
      <c r="AA48" s="2">
        <f>VLOOKUP(A48,[2]TDSheet!$A:$Y,25,0)</f>
        <v>33.607600000000005</v>
      </c>
      <c r="AB48" s="2">
        <f>VLOOKUP(A48,[2]TDSheet!$A:$Z,26,0)</f>
        <v>95.43780000000001</v>
      </c>
      <c r="AC48" s="2">
        <f>VLOOKUP(A48,[2]TDSheet!$A:$O,15,0)</f>
        <v>143.4034</v>
      </c>
      <c r="AE48" s="2">
        <f t="shared" si="6"/>
        <v>0</v>
      </c>
    </row>
    <row r="49" spans="1:31" ht="11.1" customHeight="1" outlineLevel="2" x14ac:dyDescent="0.2">
      <c r="A49" s="7" t="s">
        <v>47</v>
      </c>
      <c r="B49" s="7" t="s">
        <v>9</v>
      </c>
      <c r="C49" s="10" t="str">
        <f>VLOOKUP(A49,[1]TDSheet!$A:$C,3,0)</f>
        <v>АКЦИЯ</v>
      </c>
      <c r="D49" s="8">
        <v>348.77</v>
      </c>
      <c r="E49" s="8">
        <v>1737.509</v>
      </c>
      <c r="F49" s="8">
        <v>561.32500000000005</v>
      </c>
      <c r="G49" s="8">
        <v>1342.6079999999999</v>
      </c>
      <c r="H49" s="26"/>
      <c r="I49" s="28">
        <f t="shared" si="2"/>
        <v>1342.6079999999999</v>
      </c>
      <c r="J49" s="15">
        <f>VLOOKUP(A49,[2]TDSheet!$A:$G,7,0)</f>
        <v>1</v>
      </c>
      <c r="Q49" s="2">
        <f>VLOOKUP(A49,[4]TDSheet!$A:$S,14,0)</f>
        <v>500</v>
      </c>
      <c r="R49" s="2">
        <f t="shared" si="3"/>
        <v>112.26500000000001</v>
      </c>
      <c r="S49" s="33"/>
      <c r="T49" s="16"/>
      <c r="U49" s="16"/>
      <c r="V49" s="16"/>
      <c r="W49" s="2">
        <f t="shared" si="4"/>
        <v>16.413022758651401</v>
      </c>
      <c r="X49" s="2">
        <f t="shared" si="5"/>
        <v>16.413022758651401</v>
      </c>
      <c r="AA49" s="2">
        <f>VLOOKUP(A49,[2]TDSheet!$A:$Y,25,0)</f>
        <v>66.968400000000003</v>
      </c>
      <c r="AB49" s="2">
        <f>VLOOKUP(A49,[2]TDSheet!$A:$Z,26,0)</f>
        <v>113.77940000000001</v>
      </c>
      <c r="AC49" s="2">
        <f>VLOOKUP(A49,[2]TDSheet!$A:$O,15,0)</f>
        <v>158.05540000000002</v>
      </c>
      <c r="AE49" s="2">
        <f t="shared" si="6"/>
        <v>0</v>
      </c>
    </row>
    <row r="50" spans="1:31" ht="11.1" customHeight="1" outlineLevel="2" x14ac:dyDescent="0.2">
      <c r="A50" s="7" t="s">
        <v>48</v>
      </c>
      <c r="B50" s="7" t="s">
        <v>9</v>
      </c>
      <c r="C50" s="7"/>
      <c r="D50" s="8">
        <v>11.983000000000001</v>
      </c>
      <c r="E50" s="8">
        <v>62.289000000000001</v>
      </c>
      <c r="F50" s="8">
        <v>20.981000000000002</v>
      </c>
      <c r="G50" s="8">
        <v>46.622999999999998</v>
      </c>
      <c r="H50" s="26"/>
      <c r="I50" s="28">
        <f t="shared" si="2"/>
        <v>46.622999999999998</v>
      </c>
      <c r="J50" s="15">
        <f>VLOOKUP(A50,[2]TDSheet!$A:$G,7,0)</f>
        <v>1</v>
      </c>
      <c r="R50" s="2">
        <f t="shared" si="3"/>
        <v>4.1962000000000002</v>
      </c>
      <c r="S50" s="33"/>
      <c r="T50" s="16"/>
      <c r="U50" s="16"/>
      <c r="V50" s="16"/>
      <c r="W50" s="2">
        <f t="shared" si="4"/>
        <v>11.110766884323912</v>
      </c>
      <c r="X50" s="2">
        <f t="shared" si="5"/>
        <v>11.110766884323912</v>
      </c>
      <c r="AA50" s="2">
        <f>VLOOKUP(A50,[2]TDSheet!$A:$Y,25,0)</f>
        <v>2.6825999999999999</v>
      </c>
      <c r="AB50" s="2">
        <f>VLOOKUP(A50,[2]TDSheet!$A:$Z,26,0)</f>
        <v>5.3015999999999996</v>
      </c>
      <c r="AC50" s="2">
        <f>VLOOKUP(A50,[2]TDSheet!$A:$O,15,0)</f>
        <v>5.8559999999999999</v>
      </c>
      <c r="AE50" s="2">
        <f t="shared" si="6"/>
        <v>0</v>
      </c>
    </row>
    <row r="51" spans="1:31" ht="11.1" customHeight="1" outlineLevel="2" x14ac:dyDescent="0.2">
      <c r="A51" s="7" t="s">
        <v>49</v>
      </c>
      <c r="B51" s="7" t="s">
        <v>9</v>
      </c>
      <c r="C51" s="10" t="str">
        <f>VLOOKUP(A51,[1]TDSheet!$A:$C,3,0)</f>
        <v>АКЦИЯ</v>
      </c>
      <c r="D51" s="8">
        <v>1042.143</v>
      </c>
      <c r="E51" s="8">
        <v>2568.4090000000001</v>
      </c>
      <c r="F51" s="8">
        <v>1181.94</v>
      </c>
      <c r="G51" s="8">
        <v>2111.777</v>
      </c>
      <c r="H51" s="26"/>
      <c r="I51" s="28">
        <f t="shared" si="2"/>
        <v>2111.777</v>
      </c>
      <c r="J51" s="15">
        <f>VLOOKUP(A51,[2]TDSheet!$A:$G,7,0)</f>
        <v>1</v>
      </c>
      <c r="R51" s="2">
        <f t="shared" si="3"/>
        <v>236.38800000000001</v>
      </c>
      <c r="S51" s="33">
        <v>480</v>
      </c>
      <c r="T51" s="16"/>
      <c r="U51" s="16"/>
      <c r="V51" s="16"/>
      <c r="W51" s="2">
        <f t="shared" si="4"/>
        <v>10.964080240959778</v>
      </c>
      <c r="X51" s="2">
        <f t="shared" si="5"/>
        <v>8.9335203140599351</v>
      </c>
      <c r="AA51" s="2">
        <f>VLOOKUP(A51,[2]TDSheet!$A:$Y,25,0)</f>
        <v>273.44899999999996</v>
      </c>
      <c r="AB51" s="2">
        <f>VLOOKUP(A51,[2]TDSheet!$A:$Z,26,0)</f>
        <v>162.5206</v>
      </c>
      <c r="AC51" s="2">
        <f>VLOOKUP(A51,[2]TDSheet!$A:$O,15,0)</f>
        <v>273.46199999999999</v>
      </c>
      <c r="AE51" s="2">
        <f t="shared" si="6"/>
        <v>480</v>
      </c>
    </row>
    <row r="52" spans="1:31" ht="11.1" customHeight="1" outlineLevel="2" x14ac:dyDescent="0.2">
      <c r="A52" s="7" t="s">
        <v>50</v>
      </c>
      <c r="B52" s="7" t="s">
        <v>9</v>
      </c>
      <c r="C52" s="7"/>
      <c r="D52" s="8">
        <v>109.97799999999999</v>
      </c>
      <c r="E52" s="8">
        <v>104.22199999999999</v>
      </c>
      <c r="F52" s="8">
        <v>84.334999999999994</v>
      </c>
      <c r="G52" s="8">
        <v>113.658</v>
      </c>
      <c r="H52" s="26"/>
      <c r="I52" s="28">
        <f t="shared" si="2"/>
        <v>113.658</v>
      </c>
      <c r="J52" s="15">
        <f>VLOOKUP(A52,[2]TDSheet!$A:$G,7,0)</f>
        <v>1</v>
      </c>
      <c r="R52" s="2">
        <f t="shared" si="3"/>
        <v>16.866999999999997</v>
      </c>
      <c r="S52" s="33">
        <v>70</v>
      </c>
      <c r="T52" s="16"/>
      <c r="U52" s="16"/>
      <c r="V52" s="16"/>
      <c r="W52" s="2">
        <f t="shared" si="4"/>
        <v>10.888599039544676</v>
      </c>
      <c r="X52" s="2">
        <f t="shared" si="5"/>
        <v>6.738483429181243</v>
      </c>
      <c r="AA52" s="2">
        <f>VLOOKUP(A52,[2]TDSheet!$A:$Y,25,0)</f>
        <v>15.4612</v>
      </c>
      <c r="AB52" s="2">
        <f>VLOOKUP(A52,[2]TDSheet!$A:$Z,26,0)</f>
        <v>13.135</v>
      </c>
      <c r="AC52" s="2">
        <f>VLOOKUP(A52,[2]TDSheet!$A:$O,15,0)</f>
        <v>15.647600000000001</v>
      </c>
      <c r="AE52" s="2">
        <f t="shared" si="6"/>
        <v>70</v>
      </c>
    </row>
    <row r="53" spans="1:31" ht="11.1" customHeight="1" outlineLevel="2" x14ac:dyDescent="0.2">
      <c r="A53" s="7" t="s">
        <v>51</v>
      </c>
      <c r="B53" s="7" t="s">
        <v>9</v>
      </c>
      <c r="C53" s="7"/>
      <c r="D53" s="8">
        <v>236.54499999999999</v>
      </c>
      <c r="E53" s="8"/>
      <c r="F53" s="8">
        <v>82.126999999999995</v>
      </c>
      <c r="G53" s="8">
        <v>145.05600000000001</v>
      </c>
      <c r="H53" s="26"/>
      <c r="I53" s="28">
        <f t="shared" si="2"/>
        <v>145.05600000000001</v>
      </c>
      <c r="J53" s="15">
        <f>VLOOKUP(A53,[2]TDSheet!$A:$G,7,0)</f>
        <v>1</v>
      </c>
      <c r="R53" s="2">
        <f t="shared" si="3"/>
        <v>16.4254</v>
      </c>
      <c r="S53" s="33">
        <v>35</v>
      </c>
      <c r="T53" s="16"/>
      <c r="U53" s="16"/>
      <c r="V53" s="16"/>
      <c r="W53" s="2">
        <f t="shared" si="4"/>
        <v>10.962046586384503</v>
      </c>
      <c r="X53" s="2">
        <f t="shared" si="5"/>
        <v>8.8312004578275118</v>
      </c>
      <c r="AA53" s="2">
        <f>VLOOKUP(A53,[2]TDSheet!$A:$Y,25,0)</f>
        <v>21.9556</v>
      </c>
      <c r="AB53" s="2">
        <f>VLOOKUP(A53,[2]TDSheet!$A:$Z,26,0)</f>
        <v>10.318200000000001</v>
      </c>
      <c r="AC53" s="2">
        <f>VLOOKUP(A53,[2]TDSheet!$A:$O,15,0)</f>
        <v>11.741200000000001</v>
      </c>
      <c r="AE53" s="2">
        <f t="shared" si="6"/>
        <v>35</v>
      </c>
    </row>
    <row r="54" spans="1:31" ht="21.95" customHeight="1" outlineLevel="2" x14ac:dyDescent="0.2">
      <c r="A54" s="7" t="s">
        <v>52</v>
      </c>
      <c r="B54" s="7" t="s">
        <v>9</v>
      </c>
      <c r="C54" s="7"/>
      <c r="D54" s="8">
        <v>221.815</v>
      </c>
      <c r="E54" s="8">
        <v>187.19200000000001</v>
      </c>
      <c r="F54" s="8">
        <v>200.96100000000001</v>
      </c>
      <c r="G54" s="8">
        <v>176.54499999999999</v>
      </c>
      <c r="H54" s="26"/>
      <c r="I54" s="28">
        <f t="shared" si="2"/>
        <v>176.54499999999999</v>
      </c>
      <c r="J54" s="15">
        <f>VLOOKUP(A54,[2]TDSheet!$A:$G,7,0)</f>
        <v>1</v>
      </c>
      <c r="R54" s="2">
        <f t="shared" si="3"/>
        <v>40.1922</v>
      </c>
      <c r="S54" s="33">
        <v>260</v>
      </c>
      <c r="T54" s="16"/>
      <c r="U54" s="16"/>
      <c r="V54" s="16"/>
      <c r="W54" s="2">
        <f t="shared" si="4"/>
        <v>10.861435800976308</v>
      </c>
      <c r="X54" s="2">
        <f t="shared" si="5"/>
        <v>4.3925189464622489</v>
      </c>
      <c r="AA54" s="2">
        <f>VLOOKUP(A54,[2]TDSheet!$A:$Y,25,0)</f>
        <v>25.3216</v>
      </c>
      <c r="AB54" s="2">
        <f>VLOOKUP(A54,[2]TDSheet!$A:$Z,26,0)</f>
        <v>16.312000000000001</v>
      </c>
      <c r="AC54" s="2">
        <f>VLOOKUP(A54,[2]TDSheet!$A:$O,15,0)</f>
        <v>30.718599999999999</v>
      </c>
      <c r="AE54" s="2">
        <f t="shared" si="6"/>
        <v>260</v>
      </c>
    </row>
    <row r="55" spans="1:31" ht="11.1" customHeight="1" outlineLevel="2" x14ac:dyDescent="0.2">
      <c r="A55" s="7" t="s">
        <v>53</v>
      </c>
      <c r="B55" s="7" t="s">
        <v>9</v>
      </c>
      <c r="C55" s="7"/>
      <c r="D55" s="8">
        <v>-54.505000000000003</v>
      </c>
      <c r="E55" s="8">
        <v>77.563000000000002</v>
      </c>
      <c r="F55" s="8">
        <v>64.66</v>
      </c>
      <c r="G55" s="8">
        <v>-44.33</v>
      </c>
      <c r="H55" s="26">
        <f>VLOOKUP(A55,[5]TDSheet!$A:$G,6,0)</f>
        <v>70.567999999999998</v>
      </c>
      <c r="I55" s="28">
        <f t="shared" si="2"/>
        <v>26.238</v>
      </c>
      <c r="J55" s="15">
        <f>VLOOKUP(A55,[2]TDSheet!$A:$G,7,0)</f>
        <v>1</v>
      </c>
      <c r="R55" s="2">
        <f t="shared" si="3"/>
        <v>12.931999999999999</v>
      </c>
      <c r="S55" s="33">
        <v>110</v>
      </c>
      <c r="T55" s="16"/>
      <c r="U55" s="16"/>
      <c r="V55" s="16"/>
      <c r="W55" s="2">
        <f t="shared" si="4"/>
        <v>10.534952056913085</v>
      </c>
      <c r="X55" s="2">
        <f t="shared" si="5"/>
        <v>2.0289205072687908</v>
      </c>
      <c r="AA55" s="2">
        <f>VLOOKUP(A55,[2]TDSheet!$A:$Y,25,0)</f>
        <v>2.7900000000000005</v>
      </c>
      <c r="AB55" s="2">
        <f>VLOOKUP(A55,[2]TDSheet!$A:$Z,26,0)</f>
        <v>1.0684</v>
      </c>
      <c r="AC55" s="2">
        <f>VLOOKUP(A55,[2]TDSheet!$A:$O,15,0)</f>
        <v>4.8587999999999996</v>
      </c>
      <c r="AE55" s="2">
        <f t="shared" si="6"/>
        <v>110</v>
      </c>
    </row>
    <row r="56" spans="1:31" ht="11.1" customHeight="1" outlineLevel="2" x14ac:dyDescent="0.2">
      <c r="A56" s="7" t="s">
        <v>54</v>
      </c>
      <c r="B56" s="7" t="s">
        <v>9</v>
      </c>
      <c r="C56" s="7"/>
      <c r="D56" s="8">
        <v>187.38</v>
      </c>
      <c r="E56" s="8">
        <v>910.70299999999997</v>
      </c>
      <c r="F56" s="8">
        <v>198.51599999999999</v>
      </c>
      <c r="G56" s="8">
        <v>802.33299999999997</v>
      </c>
      <c r="H56" s="26"/>
      <c r="I56" s="28">
        <f t="shared" si="2"/>
        <v>802.33299999999997</v>
      </c>
      <c r="J56" s="15">
        <f>VLOOKUP(A56,[2]TDSheet!$A:$G,7,0)</f>
        <v>1</v>
      </c>
      <c r="R56" s="2">
        <f t="shared" si="3"/>
        <v>39.703199999999995</v>
      </c>
      <c r="S56" s="33"/>
      <c r="T56" s="16"/>
      <c r="U56" s="16"/>
      <c r="V56" s="16"/>
      <c r="W56" s="2">
        <f t="shared" si="4"/>
        <v>20.208270366116587</v>
      </c>
      <c r="X56" s="2">
        <f t="shared" si="5"/>
        <v>20.208270366116587</v>
      </c>
      <c r="AA56" s="2">
        <f>VLOOKUP(A56,[2]TDSheet!$A:$Y,25,0)</f>
        <v>46.437799999999996</v>
      </c>
      <c r="AB56" s="2">
        <f>VLOOKUP(A56,[2]TDSheet!$A:$Z,26,0)</f>
        <v>75.568399999999997</v>
      </c>
      <c r="AC56" s="2">
        <f>VLOOKUP(A56,[2]TDSheet!$A:$O,15,0)</f>
        <v>107.38219999999998</v>
      </c>
      <c r="AE56" s="2">
        <f t="shared" si="6"/>
        <v>0</v>
      </c>
    </row>
    <row r="57" spans="1:31" ht="21.95" customHeight="1" outlineLevel="2" x14ac:dyDescent="0.2">
      <c r="A57" s="29" t="s">
        <v>55</v>
      </c>
      <c r="B57" s="29" t="s">
        <v>9</v>
      </c>
      <c r="C57" s="29"/>
      <c r="D57" s="30">
        <v>-3</v>
      </c>
      <c r="E57" s="30"/>
      <c r="F57" s="30"/>
      <c r="G57" s="30">
        <v>-3</v>
      </c>
      <c r="H57" s="26"/>
      <c r="I57" s="28">
        <f t="shared" si="2"/>
        <v>-3</v>
      </c>
      <c r="J57" s="15">
        <f>VLOOKUP(A57,[2]TDSheet!$A:$G,7,0)</f>
        <v>0</v>
      </c>
      <c r="R57" s="2">
        <f t="shared" si="3"/>
        <v>0</v>
      </c>
      <c r="S57" s="33"/>
      <c r="T57" s="16"/>
      <c r="U57" s="16"/>
      <c r="V57" s="16"/>
      <c r="W57" s="2" t="e">
        <f t="shared" si="4"/>
        <v>#DIV/0!</v>
      </c>
      <c r="X57" s="2" t="e">
        <f t="shared" si="5"/>
        <v>#DIV/0!</v>
      </c>
      <c r="AA57" s="2">
        <f>VLOOKUP(A57,[2]TDSheet!$A:$Y,25,0)</f>
        <v>0</v>
      </c>
      <c r="AB57" s="2">
        <f>VLOOKUP(A57,[2]TDSheet!$A:$Z,26,0)</f>
        <v>0.6</v>
      </c>
      <c r="AC57" s="2">
        <f>VLOOKUP(A57,[2]TDSheet!$A:$O,15,0)</f>
        <v>0</v>
      </c>
      <c r="AE57" s="2">
        <f t="shared" si="6"/>
        <v>0</v>
      </c>
    </row>
    <row r="58" spans="1:31" ht="11.1" customHeight="1" outlineLevel="2" x14ac:dyDescent="0.2">
      <c r="A58" s="29" t="s">
        <v>56</v>
      </c>
      <c r="B58" s="29" t="s">
        <v>9</v>
      </c>
      <c r="C58" s="29"/>
      <c r="D58" s="30">
        <v>434.02800000000002</v>
      </c>
      <c r="E58" s="30"/>
      <c r="F58" s="30">
        <v>80.772999999999996</v>
      </c>
      <c r="G58" s="30">
        <v>330.40699999999998</v>
      </c>
      <c r="H58" s="26"/>
      <c r="I58" s="28">
        <f t="shared" si="2"/>
        <v>330.40699999999998</v>
      </c>
      <c r="J58" s="15">
        <f>VLOOKUP(A58,[2]TDSheet!$A:$G,7,0)</f>
        <v>1</v>
      </c>
      <c r="R58" s="2">
        <f t="shared" si="3"/>
        <v>16.154599999999999</v>
      </c>
      <c r="S58" s="33"/>
      <c r="T58" s="16"/>
      <c r="U58" s="16"/>
      <c r="V58" s="16"/>
      <c r="W58" s="2">
        <f t="shared" si="4"/>
        <v>20.452812202097235</v>
      </c>
      <c r="X58" s="2">
        <f t="shared" si="5"/>
        <v>20.452812202097235</v>
      </c>
      <c r="AA58" s="2">
        <f>VLOOKUP(A58,[2]TDSheet!$A:$Y,25,0)</f>
        <v>34.817799999999998</v>
      </c>
      <c r="AB58" s="2">
        <f>VLOOKUP(A58,[2]TDSheet!$A:$Z,26,0)</f>
        <v>4.6227999999999998</v>
      </c>
      <c r="AC58" s="2">
        <f>VLOOKUP(A58,[2]TDSheet!$A:$O,15,0)</f>
        <v>14.6678</v>
      </c>
      <c r="AE58" s="2">
        <f t="shared" si="6"/>
        <v>0</v>
      </c>
    </row>
    <row r="59" spans="1:31" ht="11.1" customHeight="1" outlineLevel="2" x14ac:dyDescent="0.2">
      <c r="A59" s="29" t="s">
        <v>57</v>
      </c>
      <c r="B59" s="29" t="s">
        <v>9</v>
      </c>
      <c r="C59" s="29"/>
      <c r="D59" s="30"/>
      <c r="E59" s="30"/>
      <c r="F59" s="30">
        <v>16.106000000000002</v>
      </c>
      <c r="G59" s="30">
        <v>-16.106000000000002</v>
      </c>
      <c r="H59" s="26"/>
      <c r="I59" s="28">
        <f t="shared" si="2"/>
        <v>-16.106000000000002</v>
      </c>
      <c r="J59" s="15">
        <v>0</v>
      </c>
      <c r="R59" s="2">
        <f t="shared" si="3"/>
        <v>3.2212000000000005</v>
      </c>
      <c r="S59" s="33"/>
      <c r="T59" s="16"/>
      <c r="U59" s="16"/>
      <c r="V59" s="16"/>
      <c r="W59" s="2">
        <f t="shared" si="4"/>
        <v>-5</v>
      </c>
      <c r="X59" s="2">
        <f t="shared" si="5"/>
        <v>-5</v>
      </c>
      <c r="AA59" s="2">
        <v>0</v>
      </c>
      <c r="AB59" s="2">
        <v>0</v>
      </c>
      <c r="AC59" s="2">
        <v>0</v>
      </c>
      <c r="AE59" s="2">
        <f t="shared" si="6"/>
        <v>0</v>
      </c>
    </row>
    <row r="60" spans="1:31" ht="21.95" customHeight="1" outlineLevel="2" x14ac:dyDescent="0.2">
      <c r="A60" s="7" t="s">
        <v>58</v>
      </c>
      <c r="B60" s="7" t="s">
        <v>9</v>
      </c>
      <c r="C60" s="7"/>
      <c r="D60" s="8">
        <v>505.39699999999999</v>
      </c>
      <c r="E60" s="8">
        <v>308.60599999999999</v>
      </c>
      <c r="F60" s="8">
        <v>317.72699999999998</v>
      </c>
      <c r="G60" s="8">
        <v>56.094000000000001</v>
      </c>
      <c r="H60" s="26"/>
      <c r="I60" s="28">
        <f t="shared" si="2"/>
        <v>56.094000000000001</v>
      </c>
      <c r="J60" s="15">
        <f>VLOOKUP(A60,[2]TDSheet!$A:$G,7,0)</f>
        <v>1</v>
      </c>
      <c r="P60" s="2">
        <f>VLOOKUP(A60,[2]TDSheet!$A:$N,14,0)</f>
        <v>4901</v>
      </c>
      <c r="R60" s="2">
        <f t="shared" si="3"/>
        <v>63.545399999999994</v>
      </c>
      <c r="S60" s="33"/>
      <c r="T60" s="16"/>
      <c r="U60" s="16"/>
      <c r="V60" s="16"/>
      <c r="W60" s="2">
        <f t="shared" si="4"/>
        <v>78.008699292159633</v>
      </c>
      <c r="X60" s="2">
        <f t="shared" si="5"/>
        <v>78.008699292159633</v>
      </c>
      <c r="AA60" s="2">
        <f>VLOOKUP(A60,[2]TDSheet!$A:$Y,25,0)</f>
        <v>570.83240000000001</v>
      </c>
      <c r="AB60" s="2">
        <f>VLOOKUP(A60,[2]TDSheet!$A:$Z,26,0)</f>
        <v>256.6266</v>
      </c>
      <c r="AC60" s="2">
        <f>VLOOKUP(A60,[2]TDSheet!$A:$O,15,0)</f>
        <v>444.64700000000005</v>
      </c>
      <c r="AE60" s="2">
        <f t="shared" si="6"/>
        <v>0</v>
      </c>
    </row>
    <row r="61" spans="1:31" ht="21.95" customHeight="1" outlineLevel="2" x14ac:dyDescent="0.2">
      <c r="A61" s="7" t="s">
        <v>59</v>
      </c>
      <c r="B61" s="7" t="s">
        <v>9</v>
      </c>
      <c r="C61" s="7"/>
      <c r="D61" s="8">
        <v>13.763999999999999</v>
      </c>
      <c r="E61" s="8">
        <v>44.100999999999999</v>
      </c>
      <c r="F61" s="8">
        <v>2.786</v>
      </c>
      <c r="G61" s="8">
        <v>41.314999999999998</v>
      </c>
      <c r="H61" s="26"/>
      <c r="I61" s="28">
        <f t="shared" si="2"/>
        <v>41.314999999999998</v>
      </c>
      <c r="J61" s="15">
        <f>VLOOKUP(A61,[2]TDSheet!$A:$G,7,0)</f>
        <v>1</v>
      </c>
      <c r="R61" s="2">
        <f t="shared" si="3"/>
        <v>0.55720000000000003</v>
      </c>
      <c r="S61" s="33"/>
      <c r="T61" s="16"/>
      <c r="U61" s="16"/>
      <c r="V61" s="16"/>
      <c r="W61" s="2">
        <f t="shared" si="4"/>
        <v>74.147523330940402</v>
      </c>
      <c r="X61" s="2">
        <f t="shared" si="5"/>
        <v>74.147523330940402</v>
      </c>
      <c r="AA61" s="2">
        <f>VLOOKUP(A61,[2]TDSheet!$A:$Y,25,0)</f>
        <v>4.8457999999999997</v>
      </c>
      <c r="AB61" s="2">
        <f>VLOOKUP(A61,[2]TDSheet!$A:$Z,26,0)</f>
        <v>0</v>
      </c>
      <c r="AC61" s="2">
        <f>VLOOKUP(A61,[2]TDSheet!$A:$O,15,0)</f>
        <v>3.4670000000000001</v>
      </c>
      <c r="AE61" s="2">
        <f t="shared" si="6"/>
        <v>0</v>
      </c>
    </row>
    <row r="62" spans="1:31" ht="21.95" customHeight="1" outlineLevel="2" x14ac:dyDescent="0.2">
      <c r="A62" s="7" t="s">
        <v>60</v>
      </c>
      <c r="B62" s="7" t="s">
        <v>9</v>
      </c>
      <c r="C62" s="7"/>
      <c r="D62" s="8">
        <v>515.22299999999996</v>
      </c>
      <c r="E62" s="8">
        <v>201.59</v>
      </c>
      <c r="F62" s="8">
        <v>165.85900000000001</v>
      </c>
      <c r="G62" s="8">
        <v>454.262</v>
      </c>
      <c r="H62" s="26"/>
      <c r="I62" s="28">
        <f t="shared" si="2"/>
        <v>454.262</v>
      </c>
      <c r="J62" s="15">
        <f>VLOOKUP(A62,[2]TDSheet!$A:$G,7,0)</f>
        <v>1</v>
      </c>
      <c r="R62" s="2">
        <f t="shared" si="3"/>
        <v>33.171800000000005</v>
      </c>
      <c r="S62" s="33"/>
      <c r="T62" s="16"/>
      <c r="U62" s="16"/>
      <c r="V62" s="16"/>
      <c r="W62" s="2">
        <f t="shared" si="4"/>
        <v>13.694222200785003</v>
      </c>
      <c r="X62" s="2">
        <f t="shared" si="5"/>
        <v>13.694222200785003</v>
      </c>
      <c r="AA62" s="2">
        <f>VLOOKUP(A62,[2]TDSheet!$A:$Y,25,0)</f>
        <v>0</v>
      </c>
      <c r="AB62" s="2">
        <f>VLOOKUP(A62,[2]TDSheet!$A:$Z,26,0)</f>
        <v>37.480800000000002</v>
      </c>
      <c r="AC62" s="2">
        <f>VLOOKUP(A62,[2]TDSheet!$A:$O,15,0)</f>
        <v>50.978200000000001</v>
      </c>
      <c r="AE62" s="2">
        <f t="shared" si="6"/>
        <v>0</v>
      </c>
    </row>
    <row r="63" spans="1:31" ht="21.95" customHeight="1" outlineLevel="2" x14ac:dyDescent="0.2">
      <c r="A63" s="7" t="s">
        <v>61</v>
      </c>
      <c r="B63" s="7" t="s">
        <v>9</v>
      </c>
      <c r="C63" s="7"/>
      <c r="D63" s="8">
        <v>104.614</v>
      </c>
      <c r="E63" s="8">
        <v>103.27</v>
      </c>
      <c r="F63" s="8">
        <v>85.75</v>
      </c>
      <c r="G63" s="8">
        <v>98.409000000000006</v>
      </c>
      <c r="H63" s="26"/>
      <c r="I63" s="28">
        <f t="shared" si="2"/>
        <v>98.409000000000006</v>
      </c>
      <c r="J63" s="15">
        <f>VLOOKUP(A63,[2]TDSheet!$A:$G,7,0)</f>
        <v>1</v>
      </c>
      <c r="O63" s="2">
        <f>VLOOKUP(A63,[3]TDSheet!$I:$T,12,0)</f>
        <v>38.585999999999999</v>
      </c>
      <c r="R63" s="2">
        <f t="shared" si="3"/>
        <v>17.149999999999999</v>
      </c>
      <c r="S63" s="33">
        <v>50</v>
      </c>
      <c r="T63" s="16"/>
      <c r="U63" s="16"/>
      <c r="V63" s="16"/>
      <c r="W63" s="2">
        <f t="shared" si="4"/>
        <v>10.903498542274054</v>
      </c>
      <c r="X63" s="2">
        <f t="shared" si="5"/>
        <v>7.9880466472303215</v>
      </c>
      <c r="AA63" s="2">
        <f>VLOOKUP(A63,[2]TDSheet!$A:$Y,25,0)</f>
        <v>14.457599999999999</v>
      </c>
      <c r="AB63" s="2">
        <f>VLOOKUP(A63,[2]TDSheet!$A:$Z,26,0)</f>
        <v>6.2168000000000001</v>
      </c>
      <c r="AC63" s="2">
        <f>VLOOKUP(A63,[2]TDSheet!$A:$O,15,0)</f>
        <v>14.5166</v>
      </c>
      <c r="AE63" s="2">
        <f t="shared" si="6"/>
        <v>50</v>
      </c>
    </row>
    <row r="64" spans="1:31" ht="21.95" customHeight="1" outlineLevel="2" x14ac:dyDescent="0.2">
      <c r="A64" s="7" t="s">
        <v>62</v>
      </c>
      <c r="B64" s="7" t="s">
        <v>22</v>
      </c>
      <c r="C64" s="7"/>
      <c r="D64" s="8">
        <v>131</v>
      </c>
      <c r="E64" s="8">
        <v>204</v>
      </c>
      <c r="F64" s="8">
        <v>64</v>
      </c>
      <c r="G64" s="8">
        <v>256</v>
      </c>
      <c r="H64" s="26"/>
      <c r="I64" s="28">
        <f t="shared" si="2"/>
        <v>256</v>
      </c>
      <c r="J64" s="15">
        <f>VLOOKUP(A64,[2]TDSheet!$A:$G,7,0)</f>
        <v>0.35</v>
      </c>
      <c r="R64" s="2">
        <f t="shared" si="3"/>
        <v>12.8</v>
      </c>
      <c r="S64" s="33"/>
      <c r="T64" s="16"/>
      <c r="U64" s="16"/>
      <c r="V64" s="16"/>
      <c r="W64" s="2">
        <f t="shared" si="4"/>
        <v>20</v>
      </c>
      <c r="X64" s="2">
        <f t="shared" si="5"/>
        <v>20</v>
      </c>
      <c r="AA64" s="2">
        <f>VLOOKUP(A64,[2]TDSheet!$A:$Y,25,0)</f>
        <v>0.2</v>
      </c>
      <c r="AB64" s="2">
        <f>VLOOKUP(A64,[2]TDSheet!$A:$Z,26,0)</f>
        <v>15.6</v>
      </c>
      <c r="AC64" s="2">
        <f>VLOOKUP(A64,[2]TDSheet!$A:$O,15,0)</f>
        <v>25.8</v>
      </c>
      <c r="AE64" s="2">
        <f t="shared" si="6"/>
        <v>0</v>
      </c>
    </row>
    <row r="65" spans="1:31" ht="11.1" customHeight="1" outlineLevel="2" x14ac:dyDescent="0.2">
      <c r="A65" s="7" t="s">
        <v>91</v>
      </c>
      <c r="B65" s="7" t="s">
        <v>22</v>
      </c>
      <c r="C65" s="10" t="str">
        <f>VLOOKUP(A65,[1]TDSheet!$A:$C,3,0)</f>
        <v>АКЦИЯ</v>
      </c>
      <c r="D65" s="8">
        <v>240</v>
      </c>
      <c r="E65" s="8">
        <v>1404</v>
      </c>
      <c r="F65" s="8">
        <v>727</v>
      </c>
      <c r="G65" s="8">
        <v>737</v>
      </c>
      <c r="H65" s="26">
        <f>VLOOKUP(A65,[5]TDSheet!$A:$G,6,0)</f>
        <v>360</v>
      </c>
      <c r="I65" s="28">
        <f t="shared" si="2"/>
        <v>1097</v>
      </c>
      <c r="J65" s="15">
        <f>VLOOKUP(A65,[2]TDSheet!$A:$G,7,0)</f>
        <v>0.4</v>
      </c>
      <c r="R65" s="2">
        <f t="shared" si="3"/>
        <v>145.4</v>
      </c>
      <c r="S65" s="33">
        <v>500</v>
      </c>
      <c r="T65" s="16"/>
      <c r="U65" s="16"/>
      <c r="V65" s="16"/>
      <c r="W65" s="2">
        <f t="shared" si="4"/>
        <v>10.983493810178816</v>
      </c>
      <c r="X65" s="2">
        <f t="shared" si="5"/>
        <v>7.5447042640990372</v>
      </c>
      <c r="AA65" s="2">
        <f>VLOOKUP(A65,[2]TDSheet!$A:$Y,25,0)</f>
        <v>121.8</v>
      </c>
      <c r="AB65" s="2">
        <f>VLOOKUP(A65,[2]TDSheet!$A:$Z,26,0)</f>
        <v>147</v>
      </c>
      <c r="AC65" s="2">
        <f>VLOOKUP(A65,[2]TDSheet!$A:$O,15,0)</f>
        <v>123.2</v>
      </c>
      <c r="AE65" s="2">
        <f t="shared" si="6"/>
        <v>200</v>
      </c>
    </row>
    <row r="66" spans="1:31" ht="11.1" customHeight="1" outlineLevel="2" x14ac:dyDescent="0.2">
      <c r="A66" s="7" t="s">
        <v>28</v>
      </c>
      <c r="B66" s="7" t="s">
        <v>22</v>
      </c>
      <c r="C66" s="7"/>
      <c r="D66" s="8">
        <v>-112</v>
      </c>
      <c r="E66" s="8"/>
      <c r="F66" s="8"/>
      <c r="G66" s="8">
        <v>-112</v>
      </c>
      <c r="H66" s="26">
        <f>VLOOKUP(A66,[5]TDSheet!$A:$G,6,0)</f>
        <v>250</v>
      </c>
      <c r="I66" s="28">
        <f t="shared" si="2"/>
        <v>138</v>
      </c>
      <c r="J66" s="15">
        <f>VLOOKUP(A66,[2]TDSheet!$A:$G,7,0)</f>
        <v>0.45</v>
      </c>
      <c r="R66" s="2">
        <f t="shared" si="3"/>
        <v>0</v>
      </c>
      <c r="S66" s="33"/>
      <c r="T66" s="16"/>
      <c r="U66" s="16"/>
      <c r="V66" s="16"/>
      <c r="W66" s="2" t="e">
        <f t="shared" si="4"/>
        <v>#DIV/0!</v>
      </c>
      <c r="X66" s="2" t="e">
        <f t="shared" si="5"/>
        <v>#DIV/0!</v>
      </c>
      <c r="AA66" s="2">
        <f>VLOOKUP(A66,[2]TDSheet!$A:$Y,25,0)</f>
        <v>9.8000000000000007</v>
      </c>
      <c r="AB66" s="2">
        <f>VLOOKUP(A66,[2]TDSheet!$A:$Z,26,0)</f>
        <v>0.4</v>
      </c>
      <c r="AC66" s="2">
        <f>VLOOKUP(A66,[2]TDSheet!$A:$O,15,0)</f>
        <v>0</v>
      </c>
      <c r="AE66" s="2">
        <f t="shared" si="6"/>
        <v>0</v>
      </c>
    </row>
    <row r="67" spans="1:31" ht="11.1" customHeight="1" outlineLevel="2" x14ac:dyDescent="0.2">
      <c r="A67" s="7" t="s">
        <v>63</v>
      </c>
      <c r="B67" s="7" t="s">
        <v>9</v>
      </c>
      <c r="C67" s="7"/>
      <c r="D67" s="8">
        <v>466.69600000000003</v>
      </c>
      <c r="E67" s="8">
        <v>856.01300000000003</v>
      </c>
      <c r="F67" s="8">
        <v>467.62099999999998</v>
      </c>
      <c r="G67" s="8">
        <v>727.99</v>
      </c>
      <c r="H67" s="26"/>
      <c r="I67" s="28">
        <f t="shared" si="2"/>
        <v>727.99</v>
      </c>
      <c r="J67" s="15">
        <f>VLOOKUP(A67,[2]TDSheet!$A:$G,7,0)</f>
        <v>1</v>
      </c>
      <c r="O67" s="2">
        <f>VLOOKUP(A67,[3]TDSheet!$I:$T,12,0)</f>
        <v>39.264000000000003</v>
      </c>
      <c r="R67" s="2">
        <f t="shared" si="3"/>
        <v>93.524199999999993</v>
      </c>
      <c r="S67" s="33">
        <v>260</v>
      </c>
      <c r="T67" s="16"/>
      <c r="U67" s="16"/>
      <c r="V67" s="16"/>
      <c r="W67" s="2">
        <f t="shared" si="4"/>
        <v>10.983830922905515</v>
      </c>
      <c r="X67" s="2">
        <f t="shared" si="5"/>
        <v>8.2038017967542096</v>
      </c>
      <c r="AA67" s="2">
        <f>VLOOKUP(A67,[2]TDSheet!$A:$Y,25,0)</f>
        <v>19.1662</v>
      </c>
      <c r="AB67" s="2">
        <f>VLOOKUP(A67,[2]TDSheet!$A:$Z,26,0)</f>
        <v>63.028999999999996</v>
      </c>
      <c r="AC67" s="2">
        <f>VLOOKUP(A67,[2]TDSheet!$A:$O,15,0)</f>
        <v>97.538199999999989</v>
      </c>
      <c r="AE67" s="2">
        <f t="shared" si="6"/>
        <v>260</v>
      </c>
    </row>
    <row r="68" spans="1:31" ht="21.95" customHeight="1" outlineLevel="2" x14ac:dyDescent="0.2">
      <c r="A68" s="7" t="s">
        <v>92</v>
      </c>
      <c r="B68" s="7" t="s">
        <v>22</v>
      </c>
      <c r="C68" s="7"/>
      <c r="D68" s="8">
        <v>84</v>
      </c>
      <c r="E68" s="8">
        <v>84</v>
      </c>
      <c r="F68" s="8">
        <v>70</v>
      </c>
      <c r="G68" s="8">
        <v>84</v>
      </c>
      <c r="H68" s="26"/>
      <c r="I68" s="28">
        <f t="shared" si="2"/>
        <v>84</v>
      </c>
      <c r="J68" s="15">
        <f>VLOOKUP(A68,[2]TDSheet!$A:$G,7,0)</f>
        <v>0.35</v>
      </c>
      <c r="R68" s="2">
        <f t="shared" si="3"/>
        <v>14</v>
      </c>
      <c r="S68" s="33">
        <v>70</v>
      </c>
      <c r="T68" s="16"/>
      <c r="U68" s="16"/>
      <c r="V68" s="16"/>
      <c r="W68" s="2">
        <f t="shared" si="4"/>
        <v>11</v>
      </c>
      <c r="X68" s="2">
        <f t="shared" si="5"/>
        <v>6</v>
      </c>
      <c r="AA68" s="2">
        <f>VLOOKUP(A68,[2]TDSheet!$A:$Y,25,0)</f>
        <v>9</v>
      </c>
      <c r="AB68" s="2">
        <f>VLOOKUP(A68,[2]TDSheet!$A:$Z,26,0)</f>
        <v>36.200000000000003</v>
      </c>
      <c r="AC68" s="2">
        <f>VLOOKUP(A68,[2]TDSheet!$A:$O,15,0)</f>
        <v>12.4</v>
      </c>
      <c r="AE68" s="2">
        <f t="shared" si="6"/>
        <v>24.5</v>
      </c>
    </row>
    <row r="69" spans="1:31" ht="21.95" customHeight="1" outlineLevel="2" x14ac:dyDescent="0.2">
      <c r="A69" s="7" t="s">
        <v>93</v>
      </c>
      <c r="B69" s="7" t="s">
        <v>22</v>
      </c>
      <c r="C69" s="10" t="str">
        <f>VLOOKUP(A69,[1]TDSheet!$A:$C,3,0)</f>
        <v>АКЦИЯ</v>
      </c>
      <c r="D69" s="8">
        <v>1315</v>
      </c>
      <c r="E69" s="8">
        <v>1500</v>
      </c>
      <c r="F69" s="8">
        <v>698</v>
      </c>
      <c r="G69" s="8">
        <v>1925</v>
      </c>
      <c r="H69" s="26"/>
      <c r="I69" s="28">
        <f t="shared" si="2"/>
        <v>1925</v>
      </c>
      <c r="J69" s="15">
        <f>VLOOKUP(A69,[2]TDSheet!$A:$G,7,0)</f>
        <v>0.4</v>
      </c>
      <c r="R69" s="2">
        <f t="shared" si="3"/>
        <v>139.6</v>
      </c>
      <c r="S69" s="33"/>
      <c r="T69" s="16"/>
      <c r="U69" s="16"/>
      <c r="V69" s="16"/>
      <c r="W69" s="2">
        <f t="shared" si="4"/>
        <v>13.789398280802294</v>
      </c>
      <c r="X69" s="2">
        <f t="shared" si="5"/>
        <v>13.789398280802294</v>
      </c>
      <c r="AA69" s="2">
        <f>VLOOKUP(A69,[2]TDSheet!$A:$Y,25,0)</f>
        <v>159.6</v>
      </c>
      <c r="AB69" s="2">
        <f>VLOOKUP(A69,[2]TDSheet!$A:$Z,26,0)</f>
        <v>7.4</v>
      </c>
      <c r="AC69" s="2">
        <f>VLOOKUP(A69,[2]TDSheet!$A:$O,15,0)</f>
        <v>192.8</v>
      </c>
      <c r="AE69" s="2">
        <f t="shared" si="6"/>
        <v>0</v>
      </c>
    </row>
    <row r="70" spans="1:31" ht="11.1" customHeight="1" outlineLevel="2" x14ac:dyDescent="0.2">
      <c r="A70" s="7" t="s">
        <v>94</v>
      </c>
      <c r="B70" s="7" t="s">
        <v>22</v>
      </c>
      <c r="C70" s="10" t="str">
        <f>VLOOKUP(A70,[1]TDSheet!$A:$C,3,0)</f>
        <v>АКЦИЯ</v>
      </c>
      <c r="D70" s="8">
        <v>664</v>
      </c>
      <c r="E70" s="8">
        <v>3288</v>
      </c>
      <c r="F70" s="8">
        <v>1266.768</v>
      </c>
      <c r="G70" s="8">
        <v>2371.232</v>
      </c>
      <c r="H70" s="26">
        <f>VLOOKUP(A70,[5]TDSheet!$A:$G,6,0)</f>
        <v>54</v>
      </c>
      <c r="I70" s="28">
        <f t="shared" si="2"/>
        <v>2425.232</v>
      </c>
      <c r="J70" s="15">
        <f>VLOOKUP(A70,[2]TDSheet!$A:$G,7,0)</f>
        <v>0.4</v>
      </c>
      <c r="R70" s="2">
        <f t="shared" si="3"/>
        <v>253.3536</v>
      </c>
      <c r="S70" s="33">
        <v>360</v>
      </c>
      <c r="T70" s="16"/>
      <c r="U70" s="16"/>
      <c r="V70" s="16"/>
      <c r="W70" s="2">
        <f t="shared" si="4"/>
        <v>10.993457365516022</v>
      </c>
      <c r="X70" s="2">
        <f t="shared" si="5"/>
        <v>9.5725184090535915</v>
      </c>
      <c r="AA70" s="2">
        <f>VLOOKUP(A70,[2]TDSheet!$A:$Y,25,0)</f>
        <v>182.4</v>
      </c>
      <c r="AB70" s="2">
        <f>VLOOKUP(A70,[2]TDSheet!$A:$Z,26,0)</f>
        <v>190</v>
      </c>
      <c r="AC70" s="2">
        <f>VLOOKUP(A70,[2]TDSheet!$A:$O,15,0)</f>
        <v>289.60000000000002</v>
      </c>
      <c r="AE70" s="2">
        <f t="shared" si="6"/>
        <v>144</v>
      </c>
    </row>
    <row r="71" spans="1:31" ht="11.1" customHeight="1" outlineLevel="2" x14ac:dyDescent="0.2">
      <c r="A71" s="7" t="s">
        <v>14</v>
      </c>
      <c r="B71" s="7" t="s">
        <v>9</v>
      </c>
      <c r="C71" s="10" t="str">
        <f>VLOOKUP(A71,[1]TDSheet!$A:$C,3,0)</f>
        <v>АКЦИЯ</v>
      </c>
      <c r="D71" s="8">
        <v>89.558000000000007</v>
      </c>
      <c r="E71" s="8">
        <v>513.30899999999997</v>
      </c>
      <c r="F71" s="8">
        <v>153.88999999999999</v>
      </c>
      <c r="G71" s="8">
        <v>411.18299999999999</v>
      </c>
      <c r="H71" s="26"/>
      <c r="I71" s="28">
        <f t="shared" ref="I71:I104" si="8">G71+H71</f>
        <v>411.18299999999999</v>
      </c>
      <c r="J71" s="15">
        <f>VLOOKUP(A71,[2]TDSheet!$A:$G,7,0)</f>
        <v>1</v>
      </c>
      <c r="Q71" s="2">
        <f>VLOOKUP(A71,[4]TDSheet!$A:$S,14,0)</f>
        <v>150</v>
      </c>
      <c r="R71" s="2">
        <f t="shared" ref="R71:R104" si="9">F71/5</f>
        <v>30.777999999999999</v>
      </c>
      <c r="S71" s="33"/>
      <c r="T71" s="16"/>
      <c r="U71" s="16"/>
      <c r="V71" s="16"/>
      <c r="W71" s="2">
        <f t="shared" ref="W71:W104" si="10">(I71+O71+P71+S71+T71+U71+V71+Q71)/R71</f>
        <v>18.233251023458315</v>
      </c>
      <c r="X71" s="2">
        <f t="shared" ref="X71:X104" si="11">(I71+O71+P71+Q71)/R71</f>
        <v>18.233251023458315</v>
      </c>
      <c r="AA71" s="2">
        <f>VLOOKUP(A71,[2]TDSheet!$A:$Y,25,0)</f>
        <v>13.724</v>
      </c>
      <c r="AB71" s="2">
        <f>VLOOKUP(A71,[2]TDSheet!$A:$Z,26,0)</f>
        <v>11.6128</v>
      </c>
      <c r="AC71" s="2">
        <f>VLOOKUP(A71,[2]TDSheet!$A:$O,15,0)</f>
        <v>39.223599999999998</v>
      </c>
      <c r="AE71" s="2">
        <f t="shared" ref="AE71:AE104" si="12">S71*J71</f>
        <v>0</v>
      </c>
    </row>
    <row r="72" spans="1:31" ht="11.1" customHeight="1" outlineLevel="2" x14ac:dyDescent="0.2">
      <c r="A72" s="22" t="s">
        <v>15</v>
      </c>
      <c r="B72" s="7" t="s">
        <v>9</v>
      </c>
      <c r="C72" s="10" t="str">
        <f>VLOOKUP(A72,[1]TDSheet!$A:$C,3,0)</f>
        <v>АКЦИЯ</v>
      </c>
      <c r="D72" s="8">
        <v>670.827</v>
      </c>
      <c r="E72" s="8">
        <v>859.82500000000005</v>
      </c>
      <c r="F72" s="8">
        <v>630.84699999999998</v>
      </c>
      <c r="G72" s="8">
        <v>774.67100000000005</v>
      </c>
      <c r="H72" s="26"/>
      <c r="I72" s="28">
        <f t="shared" si="8"/>
        <v>774.67100000000005</v>
      </c>
      <c r="J72" s="15">
        <f>VLOOKUP(A72,[2]TDSheet!$A:$G,7,0)</f>
        <v>1</v>
      </c>
      <c r="O72" s="2">
        <v>21</v>
      </c>
      <c r="R72" s="2">
        <f t="shared" si="9"/>
        <v>126.1694</v>
      </c>
      <c r="S72" s="33">
        <v>590</v>
      </c>
      <c r="T72" s="16"/>
      <c r="U72" s="16"/>
      <c r="V72" s="16"/>
      <c r="W72" s="2">
        <f t="shared" si="10"/>
        <v>10.982623361924524</v>
      </c>
      <c r="X72" s="2">
        <f t="shared" si="11"/>
        <v>6.3063706413758016</v>
      </c>
      <c r="AA72" s="2">
        <f>VLOOKUP(A72,[2]TDSheet!$A:$Y,25,0)</f>
        <v>82.536000000000001</v>
      </c>
      <c r="AB72" s="2">
        <f>VLOOKUP(A72,[2]TDSheet!$A:$Z,26,0)</f>
        <v>78.495399999999989</v>
      </c>
      <c r="AC72" s="2">
        <f>VLOOKUP(A72,[2]TDSheet!$A:$O,15,0)</f>
        <v>113.066</v>
      </c>
      <c r="AE72" s="2">
        <f t="shared" si="12"/>
        <v>590</v>
      </c>
    </row>
    <row r="73" spans="1:31" ht="11.1" customHeight="1" outlineLevel="2" x14ac:dyDescent="0.2">
      <c r="A73" s="22" t="s">
        <v>16</v>
      </c>
      <c r="B73" s="7" t="s">
        <v>9</v>
      </c>
      <c r="C73" s="10" t="str">
        <f>VLOOKUP(A73,[1]TDSheet!$A:$C,3,0)</f>
        <v>АКЦИЯ</v>
      </c>
      <c r="D73" s="8">
        <v>591.43299999999999</v>
      </c>
      <c r="E73" s="8">
        <v>1503.145</v>
      </c>
      <c r="F73" s="8">
        <v>304.89699999999999</v>
      </c>
      <c r="G73" s="8">
        <v>1691.8530000000001</v>
      </c>
      <c r="H73" s="26"/>
      <c r="I73" s="28">
        <f t="shared" si="8"/>
        <v>1691.8530000000001</v>
      </c>
      <c r="J73" s="15">
        <f>VLOOKUP(A73,[2]TDSheet!$A:$G,7,0)</f>
        <v>1</v>
      </c>
      <c r="O73" s="2">
        <v>246</v>
      </c>
      <c r="Q73" s="2">
        <f>VLOOKUP(A73,[4]TDSheet!$A:$S,14,0)</f>
        <v>400</v>
      </c>
      <c r="R73" s="2">
        <f t="shared" si="9"/>
        <v>60.979399999999998</v>
      </c>
      <c r="S73" s="33"/>
      <c r="T73" s="16"/>
      <c r="U73" s="16"/>
      <c r="V73" s="16"/>
      <c r="W73" s="2">
        <f t="shared" si="10"/>
        <v>38.338406084677779</v>
      </c>
      <c r="X73" s="2">
        <f t="shared" si="11"/>
        <v>38.338406084677779</v>
      </c>
      <c r="AA73" s="2">
        <f>VLOOKUP(A73,[2]TDSheet!$A:$Y,25,0)</f>
        <v>56.396000000000001</v>
      </c>
      <c r="AB73" s="2">
        <f>VLOOKUP(A73,[2]TDSheet!$A:$Z,26,0)</f>
        <v>13.755000000000001</v>
      </c>
      <c r="AC73" s="2">
        <f>VLOOKUP(A73,[2]TDSheet!$A:$O,15,0)</f>
        <v>44.686999999999998</v>
      </c>
      <c r="AE73" s="2">
        <f t="shared" si="12"/>
        <v>0</v>
      </c>
    </row>
    <row r="74" spans="1:31" ht="11.1" customHeight="1" outlineLevel="2" x14ac:dyDescent="0.2">
      <c r="A74" s="7" t="s">
        <v>64</v>
      </c>
      <c r="B74" s="7" t="s">
        <v>9</v>
      </c>
      <c r="C74" s="7"/>
      <c r="D74" s="8">
        <v>1140.001</v>
      </c>
      <c r="E74" s="8">
        <v>814.87</v>
      </c>
      <c r="F74" s="8">
        <v>139.30099999999999</v>
      </c>
      <c r="G74" s="8">
        <v>1799.13</v>
      </c>
      <c r="H74" s="26"/>
      <c r="I74" s="28">
        <f t="shared" si="8"/>
        <v>1799.13</v>
      </c>
      <c r="J74" s="15">
        <f>VLOOKUP(A74,[2]TDSheet!$A:$G,7,0)</f>
        <v>1</v>
      </c>
      <c r="R74" s="2">
        <f t="shared" si="9"/>
        <v>27.860199999999999</v>
      </c>
      <c r="S74" s="33"/>
      <c r="T74" s="16"/>
      <c r="U74" s="16"/>
      <c r="V74" s="16"/>
      <c r="W74" s="2">
        <f t="shared" si="10"/>
        <v>64.577066927014172</v>
      </c>
      <c r="X74" s="2">
        <f t="shared" si="11"/>
        <v>64.577066927014172</v>
      </c>
      <c r="AA74" s="2">
        <f>VLOOKUP(A74,[2]TDSheet!$A:$Y,25,0)</f>
        <v>13.265799999999999</v>
      </c>
      <c r="AB74" s="2">
        <f>VLOOKUP(A74,[2]TDSheet!$A:$Z,26,0)</f>
        <v>23.1662</v>
      </c>
      <c r="AC74" s="2">
        <f>VLOOKUP(A74,[2]TDSheet!$A:$O,15,0)</f>
        <v>27.3216</v>
      </c>
      <c r="AE74" s="2">
        <f t="shared" si="12"/>
        <v>0</v>
      </c>
    </row>
    <row r="75" spans="1:31" ht="11.1" customHeight="1" outlineLevel="2" x14ac:dyDescent="0.2">
      <c r="A75" s="7" t="s">
        <v>65</v>
      </c>
      <c r="B75" s="7" t="s">
        <v>9</v>
      </c>
      <c r="C75" s="7"/>
      <c r="D75" s="8">
        <v>577.07299999999998</v>
      </c>
      <c r="E75" s="8">
        <v>1312.944</v>
      </c>
      <c r="F75" s="8">
        <v>599.86900000000003</v>
      </c>
      <c r="G75" s="8">
        <v>1197.778</v>
      </c>
      <c r="H75" s="26"/>
      <c r="I75" s="28">
        <f t="shared" si="8"/>
        <v>1197.778</v>
      </c>
      <c r="J75" s="15">
        <f>VLOOKUP(A75,[2]TDSheet!$A:$G,7,0)</f>
        <v>1</v>
      </c>
      <c r="R75" s="2">
        <f t="shared" si="9"/>
        <v>119.97380000000001</v>
      </c>
      <c r="S75" s="33">
        <v>120</v>
      </c>
      <c r="T75" s="16"/>
      <c r="U75" s="16"/>
      <c r="V75" s="16"/>
      <c r="W75" s="2">
        <f t="shared" si="10"/>
        <v>10.983881480789972</v>
      </c>
      <c r="X75" s="2">
        <f t="shared" si="11"/>
        <v>9.9836630997767841</v>
      </c>
      <c r="AA75" s="2">
        <f>VLOOKUP(A75,[2]TDSheet!$A:$Y,25,0)</f>
        <v>82.791600000000003</v>
      </c>
      <c r="AB75" s="2">
        <f>VLOOKUP(A75,[2]TDSheet!$A:$Z,26,0)</f>
        <v>7.9756</v>
      </c>
      <c r="AC75" s="2">
        <f>VLOOKUP(A75,[2]TDSheet!$A:$O,15,0)</f>
        <v>106.374</v>
      </c>
      <c r="AE75" s="2">
        <f t="shared" si="12"/>
        <v>120</v>
      </c>
    </row>
    <row r="76" spans="1:31" ht="11.1" customHeight="1" outlineLevel="2" x14ac:dyDescent="0.2">
      <c r="A76" s="29" t="s">
        <v>29</v>
      </c>
      <c r="B76" s="29" t="s">
        <v>22</v>
      </c>
      <c r="C76" s="29"/>
      <c r="D76" s="30">
        <v>-280</v>
      </c>
      <c r="E76" s="30"/>
      <c r="F76" s="30"/>
      <c r="G76" s="30">
        <v>-280</v>
      </c>
      <c r="H76" s="26">
        <f>VLOOKUP(A76,[5]TDSheet!$A:$G,6,0)</f>
        <v>280</v>
      </c>
      <c r="I76" s="28">
        <f t="shared" si="8"/>
        <v>0</v>
      </c>
      <c r="J76" s="15">
        <f>VLOOKUP(A76,[2]TDSheet!$A:$G,7,0)</f>
        <v>0</v>
      </c>
      <c r="O76" s="2">
        <f>VLOOKUP(A76,[3]TDSheet!$I:$T,12,0)</f>
        <v>31.5</v>
      </c>
      <c r="R76" s="2">
        <f t="shared" si="9"/>
        <v>0</v>
      </c>
      <c r="S76" s="33"/>
      <c r="T76" s="16"/>
      <c r="U76" s="16"/>
      <c r="V76" s="16"/>
      <c r="W76" s="2" t="e">
        <f t="shared" si="10"/>
        <v>#DIV/0!</v>
      </c>
      <c r="X76" s="2" t="e">
        <f t="shared" si="11"/>
        <v>#DIV/0!</v>
      </c>
      <c r="AA76" s="2">
        <f>VLOOKUP(A76,[2]TDSheet!$A:$Y,25,0)</f>
        <v>0.2</v>
      </c>
      <c r="AB76" s="2">
        <f>VLOOKUP(A76,[2]TDSheet!$A:$Z,26,0)</f>
        <v>0</v>
      </c>
      <c r="AC76" s="2">
        <f>VLOOKUP(A76,[2]TDSheet!$A:$O,15,0)</f>
        <v>0</v>
      </c>
      <c r="AE76" s="2">
        <f t="shared" si="12"/>
        <v>0</v>
      </c>
    </row>
    <row r="77" spans="1:31" ht="11.1" customHeight="1" outlineLevel="2" x14ac:dyDescent="0.2">
      <c r="A77" s="7" t="s">
        <v>95</v>
      </c>
      <c r="B77" s="7" t="s">
        <v>22</v>
      </c>
      <c r="C77" s="10" t="str">
        <f>VLOOKUP(A77,[1]TDSheet!$A:$C,3,0)</f>
        <v>АКЦИЯ</v>
      </c>
      <c r="D77" s="8">
        <v>-360</v>
      </c>
      <c r="E77" s="8">
        <v>504</v>
      </c>
      <c r="F77" s="8">
        <v>149</v>
      </c>
      <c r="G77" s="8">
        <v>-5</v>
      </c>
      <c r="H77" s="26">
        <f>VLOOKUP(A77,[5]TDSheet!$A:$G,6,0)</f>
        <v>360</v>
      </c>
      <c r="I77" s="28">
        <f t="shared" si="8"/>
        <v>355</v>
      </c>
      <c r="J77" s="15">
        <v>0</v>
      </c>
      <c r="R77" s="2">
        <f t="shared" si="9"/>
        <v>29.8</v>
      </c>
      <c r="S77" s="33"/>
      <c r="T77" s="16"/>
      <c r="U77" s="16"/>
      <c r="V77" s="16"/>
      <c r="W77" s="2">
        <f t="shared" si="10"/>
        <v>11.912751677852349</v>
      </c>
      <c r="X77" s="2">
        <f t="shared" si="11"/>
        <v>11.912751677852349</v>
      </c>
      <c r="AA77" s="2">
        <v>3</v>
      </c>
      <c r="AB77" s="2">
        <v>0</v>
      </c>
      <c r="AC77" s="2">
        <v>0</v>
      </c>
      <c r="AD77" s="19" t="s">
        <v>129</v>
      </c>
      <c r="AE77" s="2">
        <f t="shared" si="12"/>
        <v>0</v>
      </c>
    </row>
    <row r="78" spans="1:31" ht="11.1" customHeight="1" outlineLevel="2" x14ac:dyDescent="0.2">
      <c r="A78" s="7" t="s">
        <v>96</v>
      </c>
      <c r="B78" s="7" t="s">
        <v>22</v>
      </c>
      <c r="C78" s="7"/>
      <c r="D78" s="8">
        <v>-227</v>
      </c>
      <c r="E78" s="8"/>
      <c r="F78" s="8"/>
      <c r="G78" s="8">
        <v>-228</v>
      </c>
      <c r="H78" s="26">
        <f>VLOOKUP(A78,[5]TDSheet!$A:$G,6,0)</f>
        <v>360</v>
      </c>
      <c r="I78" s="28">
        <f t="shared" si="8"/>
        <v>132</v>
      </c>
      <c r="J78" s="15">
        <f>VLOOKUP(A78,[2]TDSheet!$A:$G,7,0)</f>
        <v>0.35</v>
      </c>
      <c r="R78" s="2">
        <f t="shared" si="9"/>
        <v>0</v>
      </c>
      <c r="S78" s="33"/>
      <c r="T78" s="16"/>
      <c r="U78" s="16"/>
      <c r="V78" s="16"/>
      <c r="W78" s="2" t="e">
        <f t="shared" si="10"/>
        <v>#DIV/0!</v>
      </c>
      <c r="X78" s="2" t="e">
        <f t="shared" si="11"/>
        <v>#DIV/0!</v>
      </c>
      <c r="AA78" s="2">
        <f>VLOOKUP(A78,[2]TDSheet!$A:$Y,25,0)</f>
        <v>14.8</v>
      </c>
      <c r="AB78" s="2">
        <f>VLOOKUP(A78,[2]TDSheet!$A:$Z,26,0)</f>
        <v>1</v>
      </c>
      <c r="AC78" s="2">
        <f>VLOOKUP(A78,[2]TDSheet!$A:$O,15,0)</f>
        <v>0.2</v>
      </c>
      <c r="AE78" s="2">
        <f t="shared" si="12"/>
        <v>0</v>
      </c>
    </row>
    <row r="79" spans="1:31" ht="11.1" customHeight="1" outlineLevel="2" x14ac:dyDescent="0.2">
      <c r="A79" s="29" t="s">
        <v>30</v>
      </c>
      <c r="B79" s="29" t="s">
        <v>22</v>
      </c>
      <c r="C79" s="29"/>
      <c r="D79" s="30">
        <v>-0.35599999999999998</v>
      </c>
      <c r="E79" s="30"/>
      <c r="F79" s="30">
        <v>-4</v>
      </c>
      <c r="G79" s="30">
        <v>-0.35599999999999998</v>
      </c>
      <c r="H79" s="26"/>
      <c r="I79" s="28">
        <f t="shared" si="8"/>
        <v>-0.35599999999999998</v>
      </c>
      <c r="J79" s="15">
        <f>VLOOKUP(A79,[2]TDSheet!$A:$G,7,0)</f>
        <v>0</v>
      </c>
      <c r="R79" s="2">
        <f t="shared" si="9"/>
        <v>-0.8</v>
      </c>
      <c r="S79" s="33"/>
      <c r="T79" s="16"/>
      <c r="U79" s="16"/>
      <c r="V79" s="16"/>
      <c r="W79" s="2">
        <f t="shared" si="10"/>
        <v>0.44499999999999995</v>
      </c>
      <c r="X79" s="2">
        <f t="shared" si="11"/>
        <v>0.44499999999999995</v>
      </c>
      <c r="AA79" s="2">
        <f>VLOOKUP(A79,[2]TDSheet!$A:$Y,25,0)</f>
        <v>43.2</v>
      </c>
      <c r="AB79" s="2">
        <f>VLOOKUP(A79,[2]TDSheet!$A:$Z,26,0)</f>
        <v>28.6</v>
      </c>
      <c r="AC79" s="2">
        <f>VLOOKUP(A79,[2]TDSheet!$A:$O,15,0)</f>
        <v>0.2712</v>
      </c>
      <c r="AE79" s="2">
        <f t="shared" si="12"/>
        <v>0</v>
      </c>
    </row>
    <row r="80" spans="1:31" ht="11.1" customHeight="1" outlineLevel="2" x14ac:dyDescent="0.2">
      <c r="A80" s="29" t="s">
        <v>31</v>
      </c>
      <c r="B80" s="29" t="s">
        <v>22</v>
      </c>
      <c r="C80" s="29"/>
      <c r="D80" s="30">
        <v>-180</v>
      </c>
      <c r="E80" s="30"/>
      <c r="F80" s="30"/>
      <c r="G80" s="30">
        <v>-180</v>
      </c>
      <c r="H80" s="26">
        <f>VLOOKUP(A80,[5]TDSheet!$A:$G,6,0)</f>
        <v>180</v>
      </c>
      <c r="I80" s="28">
        <f t="shared" si="8"/>
        <v>0</v>
      </c>
      <c r="J80" s="15">
        <f>VLOOKUP(A80,[2]TDSheet!$A:$G,7,0)</f>
        <v>0</v>
      </c>
      <c r="R80" s="2">
        <f t="shared" si="9"/>
        <v>0</v>
      </c>
      <c r="S80" s="33"/>
      <c r="T80" s="16"/>
      <c r="U80" s="16"/>
      <c r="V80" s="16"/>
      <c r="W80" s="2" t="e">
        <f t="shared" si="10"/>
        <v>#DIV/0!</v>
      </c>
      <c r="X80" s="2" t="e">
        <f t="shared" si="11"/>
        <v>#DIV/0!</v>
      </c>
      <c r="AA80" s="2">
        <f>VLOOKUP(A80,[2]TDSheet!$A:$Y,25,0)</f>
        <v>0</v>
      </c>
      <c r="AB80" s="2">
        <f>VLOOKUP(A80,[2]TDSheet!$A:$Z,26,0)</f>
        <v>0</v>
      </c>
      <c r="AC80" s="2">
        <f>VLOOKUP(A80,[2]TDSheet!$A:$O,15,0)</f>
        <v>0</v>
      </c>
      <c r="AE80" s="2">
        <f t="shared" si="12"/>
        <v>0</v>
      </c>
    </row>
    <row r="81" spans="1:31" ht="11.1" customHeight="1" outlineLevel="2" x14ac:dyDescent="0.2">
      <c r="A81" s="29" t="s">
        <v>97</v>
      </c>
      <c r="B81" s="29" t="s">
        <v>22</v>
      </c>
      <c r="C81" s="29"/>
      <c r="D81" s="30">
        <v>-162</v>
      </c>
      <c r="E81" s="30"/>
      <c r="F81" s="30"/>
      <c r="G81" s="30">
        <v>-162</v>
      </c>
      <c r="H81" s="26">
        <f>VLOOKUP(A81,[5]TDSheet!$A:$G,6,0)</f>
        <v>168</v>
      </c>
      <c r="I81" s="28">
        <f t="shared" si="8"/>
        <v>6</v>
      </c>
      <c r="J81" s="15">
        <f>VLOOKUP(A81,[2]TDSheet!$A:$G,7,0)</f>
        <v>0</v>
      </c>
      <c r="R81" s="2">
        <f t="shared" si="9"/>
        <v>0</v>
      </c>
      <c r="S81" s="33"/>
      <c r="T81" s="16"/>
      <c r="U81" s="16"/>
      <c r="V81" s="16"/>
      <c r="W81" s="2" t="e">
        <f t="shared" si="10"/>
        <v>#DIV/0!</v>
      </c>
      <c r="X81" s="2" t="e">
        <f t="shared" si="11"/>
        <v>#DIV/0!</v>
      </c>
      <c r="AA81" s="2">
        <f>VLOOKUP(A81,[2]TDSheet!$A:$Y,25,0)</f>
        <v>0</v>
      </c>
      <c r="AB81" s="2">
        <f>VLOOKUP(A81,[2]TDSheet!$A:$Z,26,0)</f>
        <v>0</v>
      </c>
      <c r="AC81" s="2">
        <f>VLOOKUP(A81,[2]TDSheet!$A:$O,15,0)</f>
        <v>0</v>
      </c>
      <c r="AE81" s="2">
        <f t="shared" si="12"/>
        <v>0</v>
      </c>
    </row>
    <row r="82" spans="1:31" ht="11.1" customHeight="1" outlineLevel="2" x14ac:dyDescent="0.2">
      <c r="A82" s="29" t="s">
        <v>98</v>
      </c>
      <c r="B82" s="29" t="s">
        <v>22</v>
      </c>
      <c r="C82" s="29"/>
      <c r="D82" s="30">
        <v>-515</v>
      </c>
      <c r="E82" s="30"/>
      <c r="F82" s="30"/>
      <c r="G82" s="30">
        <v>-515</v>
      </c>
      <c r="H82" s="26">
        <f>VLOOKUP(A82,[5]TDSheet!$A:$G,6,0)</f>
        <v>550</v>
      </c>
      <c r="I82" s="28">
        <f t="shared" si="8"/>
        <v>35</v>
      </c>
      <c r="J82" s="15">
        <f>VLOOKUP(A82,[2]TDSheet!$A:$G,7,0)</f>
        <v>0</v>
      </c>
      <c r="R82" s="2">
        <f t="shared" si="9"/>
        <v>0</v>
      </c>
      <c r="S82" s="33"/>
      <c r="T82" s="16"/>
      <c r="U82" s="16"/>
      <c r="V82" s="16"/>
      <c r="W82" s="2" t="e">
        <f t="shared" si="10"/>
        <v>#DIV/0!</v>
      </c>
      <c r="X82" s="2" t="e">
        <f t="shared" si="11"/>
        <v>#DIV/0!</v>
      </c>
      <c r="AA82" s="2">
        <f>VLOOKUP(A82,[2]TDSheet!$A:$Y,25,0)</f>
        <v>1</v>
      </c>
      <c r="AB82" s="2">
        <f>VLOOKUP(A82,[2]TDSheet!$A:$Z,26,0)</f>
        <v>0</v>
      </c>
      <c r="AC82" s="2">
        <f>VLOOKUP(A82,[2]TDSheet!$A:$O,15,0)</f>
        <v>0</v>
      </c>
      <c r="AE82" s="2">
        <f t="shared" si="12"/>
        <v>0</v>
      </c>
    </row>
    <row r="83" spans="1:31" ht="11.1" customHeight="1" outlineLevel="2" x14ac:dyDescent="0.2">
      <c r="A83" s="29" t="s">
        <v>32</v>
      </c>
      <c r="B83" s="29" t="s">
        <v>22</v>
      </c>
      <c r="C83" s="29"/>
      <c r="D83" s="30">
        <v>-98</v>
      </c>
      <c r="E83" s="30"/>
      <c r="F83" s="30"/>
      <c r="G83" s="30">
        <v>-98</v>
      </c>
      <c r="H83" s="26">
        <f>VLOOKUP(A83,[5]TDSheet!$A:$G,6,0)</f>
        <v>176</v>
      </c>
      <c r="I83" s="28">
        <f t="shared" si="8"/>
        <v>78</v>
      </c>
      <c r="J83" s="15">
        <f>VLOOKUP(A83,[2]TDSheet!$A:$G,7,0)</f>
        <v>0.35</v>
      </c>
      <c r="R83" s="2">
        <f t="shared" si="9"/>
        <v>0</v>
      </c>
      <c r="S83" s="33"/>
      <c r="T83" s="16"/>
      <c r="U83" s="16"/>
      <c r="V83" s="16"/>
      <c r="W83" s="2" t="e">
        <f t="shared" si="10"/>
        <v>#DIV/0!</v>
      </c>
      <c r="X83" s="2" t="e">
        <f t="shared" si="11"/>
        <v>#DIV/0!</v>
      </c>
      <c r="AA83" s="2">
        <f>VLOOKUP(A83,[2]TDSheet!$A:$Y,25,0)</f>
        <v>0.8</v>
      </c>
      <c r="AB83" s="2">
        <f>VLOOKUP(A83,[2]TDSheet!$A:$Z,26,0)</f>
        <v>2.6</v>
      </c>
      <c r="AC83" s="2">
        <f>VLOOKUP(A83,[2]TDSheet!$A:$O,15,0)</f>
        <v>-0.2</v>
      </c>
      <c r="AE83" s="2">
        <f t="shared" si="12"/>
        <v>0</v>
      </c>
    </row>
    <row r="84" spans="1:31" ht="21.95" customHeight="1" outlineLevel="2" x14ac:dyDescent="0.2">
      <c r="A84" s="29" t="s">
        <v>99</v>
      </c>
      <c r="B84" s="29" t="s">
        <v>22</v>
      </c>
      <c r="C84" s="29"/>
      <c r="D84" s="30">
        <v>-146</v>
      </c>
      <c r="E84" s="30"/>
      <c r="F84" s="30"/>
      <c r="G84" s="30">
        <v>-146</v>
      </c>
      <c r="H84" s="26">
        <f>VLOOKUP(A84,[5]TDSheet!$A:$G,6,0)</f>
        <v>150</v>
      </c>
      <c r="I84" s="28">
        <f t="shared" si="8"/>
        <v>4</v>
      </c>
      <c r="J84" s="15">
        <f>VLOOKUP(A84,[2]TDSheet!$A:$G,7,0)</f>
        <v>0</v>
      </c>
      <c r="R84" s="2">
        <f t="shared" si="9"/>
        <v>0</v>
      </c>
      <c r="S84" s="33"/>
      <c r="T84" s="16"/>
      <c r="U84" s="16"/>
      <c r="V84" s="16"/>
      <c r="W84" s="2" t="e">
        <f t="shared" si="10"/>
        <v>#DIV/0!</v>
      </c>
      <c r="X84" s="2" t="e">
        <f t="shared" si="11"/>
        <v>#DIV/0!</v>
      </c>
      <c r="AA84" s="2">
        <f>VLOOKUP(A84,[2]TDSheet!$A:$Y,25,0)</f>
        <v>1.4</v>
      </c>
      <c r="AB84" s="2">
        <f>VLOOKUP(A84,[2]TDSheet!$A:$Z,26,0)</f>
        <v>0.4</v>
      </c>
      <c r="AC84" s="2">
        <f>VLOOKUP(A84,[2]TDSheet!$A:$O,15,0)</f>
        <v>0</v>
      </c>
      <c r="AE84" s="2">
        <f t="shared" si="12"/>
        <v>0</v>
      </c>
    </row>
    <row r="85" spans="1:31" ht="21.95" customHeight="1" outlineLevel="2" x14ac:dyDescent="0.2">
      <c r="A85" s="29" t="s">
        <v>33</v>
      </c>
      <c r="B85" s="29" t="s">
        <v>22</v>
      </c>
      <c r="C85" s="29"/>
      <c r="D85" s="30">
        <v>-427</v>
      </c>
      <c r="E85" s="30"/>
      <c r="F85" s="30">
        <v>2</v>
      </c>
      <c r="G85" s="30">
        <v>-435</v>
      </c>
      <c r="H85" s="26">
        <f>VLOOKUP(A85,[5]TDSheet!$A:$G,6,0)</f>
        <v>402</v>
      </c>
      <c r="I85" s="28">
        <f t="shared" si="8"/>
        <v>-33</v>
      </c>
      <c r="J85" s="15">
        <f>VLOOKUP(A85,[2]TDSheet!$A:$G,7,0)</f>
        <v>0</v>
      </c>
      <c r="R85" s="2">
        <f t="shared" si="9"/>
        <v>0.4</v>
      </c>
      <c r="S85" s="33"/>
      <c r="T85" s="16"/>
      <c r="U85" s="16"/>
      <c r="V85" s="16"/>
      <c r="W85" s="2">
        <f t="shared" si="10"/>
        <v>-82.5</v>
      </c>
      <c r="X85" s="2">
        <f t="shared" si="11"/>
        <v>-82.5</v>
      </c>
      <c r="AA85" s="2">
        <f>VLOOKUP(A85,[2]TDSheet!$A:$Y,25,0)</f>
        <v>0.2</v>
      </c>
      <c r="AB85" s="2">
        <f>VLOOKUP(A85,[2]TDSheet!$A:$Z,26,0)</f>
        <v>2.4</v>
      </c>
      <c r="AC85" s="2">
        <f>VLOOKUP(A85,[2]TDSheet!$A:$O,15,0)</f>
        <v>3.8</v>
      </c>
      <c r="AE85" s="2">
        <f t="shared" si="12"/>
        <v>0</v>
      </c>
    </row>
    <row r="86" spans="1:31" ht="21.95" customHeight="1" outlineLevel="2" x14ac:dyDescent="0.2">
      <c r="A86" s="29" t="s">
        <v>100</v>
      </c>
      <c r="B86" s="29" t="s">
        <v>22</v>
      </c>
      <c r="C86" s="29"/>
      <c r="D86" s="30">
        <v>-54</v>
      </c>
      <c r="E86" s="30"/>
      <c r="F86" s="30"/>
      <c r="G86" s="30">
        <v>-54</v>
      </c>
      <c r="H86" s="26">
        <f>VLOOKUP(A86,[5]TDSheet!$A:$G,6,0)</f>
        <v>54</v>
      </c>
      <c r="I86" s="28">
        <f t="shared" si="8"/>
        <v>0</v>
      </c>
      <c r="J86" s="15">
        <f>VLOOKUP(A86,[2]TDSheet!$A:$G,7,0)</f>
        <v>0</v>
      </c>
      <c r="R86" s="2">
        <f t="shared" si="9"/>
        <v>0</v>
      </c>
      <c r="S86" s="33"/>
      <c r="T86" s="16"/>
      <c r="U86" s="16"/>
      <c r="V86" s="16"/>
      <c r="W86" s="2" t="e">
        <f t="shared" si="10"/>
        <v>#DIV/0!</v>
      </c>
      <c r="X86" s="2" t="e">
        <f t="shared" si="11"/>
        <v>#DIV/0!</v>
      </c>
      <c r="AA86" s="2">
        <f>VLOOKUP(A86,[2]TDSheet!$A:$Y,25,0)</f>
        <v>0</v>
      </c>
      <c r="AB86" s="2">
        <f>VLOOKUP(A86,[2]TDSheet!$A:$Z,26,0)</f>
        <v>0</v>
      </c>
      <c r="AC86" s="2">
        <f>VLOOKUP(A86,[2]TDSheet!$A:$O,15,0)</f>
        <v>0</v>
      </c>
      <c r="AE86" s="2">
        <f t="shared" si="12"/>
        <v>0</v>
      </c>
    </row>
    <row r="87" spans="1:31" ht="11.1" customHeight="1" outlineLevel="2" x14ac:dyDescent="0.2">
      <c r="A87" s="7" t="s">
        <v>101</v>
      </c>
      <c r="B87" s="7" t="s">
        <v>22</v>
      </c>
      <c r="C87" s="10" t="str">
        <f>VLOOKUP(A87,[1]TDSheet!$A:$C,3,0)</f>
        <v>АКЦИЯ</v>
      </c>
      <c r="D87" s="8"/>
      <c r="E87" s="8">
        <v>504</v>
      </c>
      <c r="F87" s="8">
        <v>259</v>
      </c>
      <c r="G87" s="8">
        <v>245</v>
      </c>
      <c r="H87" s="26"/>
      <c r="I87" s="28">
        <f t="shared" si="8"/>
        <v>245</v>
      </c>
      <c r="J87" s="15">
        <v>0.4</v>
      </c>
      <c r="R87" s="2">
        <f t="shared" si="9"/>
        <v>51.8</v>
      </c>
      <c r="S87" s="33">
        <v>320</v>
      </c>
      <c r="T87" s="16"/>
      <c r="U87" s="16"/>
      <c r="V87" s="16"/>
      <c r="W87" s="2">
        <f t="shared" si="10"/>
        <v>10.907335907335908</v>
      </c>
      <c r="X87" s="2">
        <f t="shared" si="11"/>
        <v>4.7297297297297298</v>
      </c>
      <c r="AA87" s="2">
        <v>0</v>
      </c>
      <c r="AB87" s="2">
        <v>0</v>
      </c>
      <c r="AC87" s="2">
        <v>0</v>
      </c>
      <c r="AD87" s="19" t="s">
        <v>129</v>
      </c>
      <c r="AE87" s="2">
        <f t="shared" si="12"/>
        <v>128</v>
      </c>
    </row>
    <row r="88" spans="1:31" ht="11.1" customHeight="1" outlineLevel="2" x14ac:dyDescent="0.2">
      <c r="A88" s="29" t="s">
        <v>102</v>
      </c>
      <c r="B88" s="29" t="s">
        <v>22</v>
      </c>
      <c r="C88" s="29"/>
      <c r="D88" s="30">
        <v>-210</v>
      </c>
      <c r="E88" s="30"/>
      <c r="F88" s="30"/>
      <c r="G88" s="30">
        <v>-210</v>
      </c>
      <c r="H88" s="26">
        <f>VLOOKUP(A88,[5]TDSheet!$A:$G,6,0)</f>
        <v>210</v>
      </c>
      <c r="I88" s="28">
        <f t="shared" si="8"/>
        <v>0</v>
      </c>
      <c r="J88" s="15">
        <f>VLOOKUP(A88,[2]TDSheet!$A:$G,7,0)</f>
        <v>0</v>
      </c>
      <c r="R88" s="2">
        <f t="shared" si="9"/>
        <v>0</v>
      </c>
      <c r="S88" s="33"/>
      <c r="T88" s="16"/>
      <c r="U88" s="16"/>
      <c r="V88" s="16"/>
      <c r="W88" s="2" t="e">
        <f t="shared" si="10"/>
        <v>#DIV/0!</v>
      </c>
      <c r="X88" s="2" t="e">
        <f t="shared" si="11"/>
        <v>#DIV/0!</v>
      </c>
      <c r="AA88" s="2">
        <f>VLOOKUP(A88,[2]TDSheet!$A:$Y,25,0)</f>
        <v>0</v>
      </c>
      <c r="AB88" s="2">
        <f>VLOOKUP(A88,[2]TDSheet!$A:$Z,26,0)</f>
        <v>0</v>
      </c>
      <c r="AC88" s="2">
        <f>VLOOKUP(A88,[2]TDSheet!$A:$O,15,0)</f>
        <v>0</v>
      </c>
      <c r="AE88" s="2">
        <f t="shared" si="12"/>
        <v>0</v>
      </c>
    </row>
    <row r="89" spans="1:31" ht="11.1" customHeight="1" outlineLevel="2" x14ac:dyDescent="0.2">
      <c r="A89" s="29" t="s">
        <v>66</v>
      </c>
      <c r="B89" s="29" t="s">
        <v>9</v>
      </c>
      <c r="C89" s="29"/>
      <c r="D89" s="30">
        <v>145.928</v>
      </c>
      <c r="E89" s="30"/>
      <c r="F89" s="30">
        <v>13.595000000000001</v>
      </c>
      <c r="G89" s="30">
        <v>126.629</v>
      </c>
      <c r="H89" s="26"/>
      <c r="I89" s="28">
        <f t="shared" si="8"/>
        <v>126.629</v>
      </c>
      <c r="J89" s="15">
        <f>VLOOKUP(A89,[2]TDSheet!$A:$G,7,0)</f>
        <v>1</v>
      </c>
      <c r="R89" s="2">
        <f t="shared" si="9"/>
        <v>2.7190000000000003</v>
      </c>
      <c r="S89" s="33"/>
      <c r="T89" s="16"/>
      <c r="U89" s="16"/>
      <c r="V89" s="16"/>
      <c r="W89" s="2">
        <f t="shared" si="10"/>
        <v>46.571901434350863</v>
      </c>
      <c r="X89" s="2">
        <f t="shared" si="11"/>
        <v>46.571901434350863</v>
      </c>
      <c r="AA89" s="2">
        <f>VLOOKUP(A89,[2]TDSheet!$A:$Y,25,0)</f>
        <v>7.1189999999999998</v>
      </c>
      <c r="AB89" s="2">
        <f>VLOOKUP(A89,[2]TDSheet!$A:$Z,26,0)</f>
        <v>5.7031999999999998</v>
      </c>
      <c r="AC89" s="2">
        <f>VLOOKUP(A89,[2]TDSheet!$A:$O,15,0)</f>
        <v>7.5563999999999991</v>
      </c>
      <c r="AE89" s="2">
        <f t="shared" si="12"/>
        <v>0</v>
      </c>
    </row>
    <row r="90" spans="1:31" ht="11.1" customHeight="1" outlineLevel="2" x14ac:dyDescent="0.2">
      <c r="A90" s="29" t="s">
        <v>103</v>
      </c>
      <c r="B90" s="29" t="s">
        <v>22</v>
      </c>
      <c r="C90" s="29"/>
      <c r="D90" s="30">
        <v>76</v>
      </c>
      <c r="E90" s="30"/>
      <c r="F90" s="30">
        <v>26</v>
      </c>
      <c r="G90" s="30">
        <v>45</v>
      </c>
      <c r="H90" s="26"/>
      <c r="I90" s="28">
        <f t="shared" si="8"/>
        <v>45</v>
      </c>
      <c r="J90" s="15">
        <f>VLOOKUP(A90,[2]TDSheet!$A:$G,7,0)</f>
        <v>0.35</v>
      </c>
      <c r="R90" s="2">
        <f t="shared" si="9"/>
        <v>5.2</v>
      </c>
      <c r="S90" s="33">
        <v>10</v>
      </c>
      <c r="T90" s="16"/>
      <c r="U90" s="16"/>
      <c r="V90" s="16"/>
      <c r="W90" s="2">
        <f t="shared" si="10"/>
        <v>10.576923076923077</v>
      </c>
      <c r="X90" s="2">
        <f t="shared" si="11"/>
        <v>8.6538461538461533</v>
      </c>
      <c r="AA90" s="2">
        <f>VLOOKUP(A90,[2]TDSheet!$A:$Y,25,0)</f>
        <v>5.2</v>
      </c>
      <c r="AB90" s="2">
        <f>VLOOKUP(A90,[2]TDSheet!$A:$Z,26,0)</f>
        <v>6.2</v>
      </c>
      <c r="AC90" s="2">
        <f>VLOOKUP(A90,[2]TDSheet!$A:$O,15,0)</f>
        <v>3.8</v>
      </c>
      <c r="AE90" s="2">
        <f t="shared" si="12"/>
        <v>3.5</v>
      </c>
    </row>
    <row r="91" spans="1:31" ht="11.1" customHeight="1" outlineLevel="2" x14ac:dyDescent="0.2">
      <c r="A91" s="29" t="s">
        <v>104</v>
      </c>
      <c r="B91" s="29" t="s">
        <v>22</v>
      </c>
      <c r="C91" s="29"/>
      <c r="D91" s="30">
        <v>25</v>
      </c>
      <c r="E91" s="30">
        <v>114</v>
      </c>
      <c r="F91" s="30">
        <v>24</v>
      </c>
      <c r="G91" s="30">
        <v>102</v>
      </c>
      <c r="H91" s="26"/>
      <c r="I91" s="28">
        <f t="shared" si="8"/>
        <v>102</v>
      </c>
      <c r="J91" s="15">
        <f>VLOOKUP(A91,[2]TDSheet!$A:$G,7,0)</f>
        <v>0.28000000000000003</v>
      </c>
      <c r="R91" s="2">
        <f t="shared" si="9"/>
        <v>4.8</v>
      </c>
      <c r="S91" s="33"/>
      <c r="T91" s="16"/>
      <c r="U91" s="16"/>
      <c r="V91" s="16"/>
      <c r="W91" s="2">
        <f t="shared" si="10"/>
        <v>21.25</v>
      </c>
      <c r="X91" s="2">
        <f t="shared" si="11"/>
        <v>21.25</v>
      </c>
      <c r="AA91" s="2">
        <f>VLOOKUP(A91,[2]TDSheet!$A:$Y,25,0)</f>
        <v>7</v>
      </c>
      <c r="AB91" s="2">
        <f>VLOOKUP(A91,[2]TDSheet!$A:$Z,26,0)</f>
        <v>3.8</v>
      </c>
      <c r="AC91" s="2">
        <f>VLOOKUP(A91,[2]TDSheet!$A:$O,15,0)</f>
        <v>10.8</v>
      </c>
      <c r="AE91" s="2">
        <f t="shared" si="12"/>
        <v>0</v>
      </c>
    </row>
    <row r="92" spans="1:31" ht="21.95" customHeight="1" outlineLevel="2" x14ac:dyDescent="0.2">
      <c r="A92" s="29" t="s">
        <v>17</v>
      </c>
      <c r="B92" s="29" t="s">
        <v>9</v>
      </c>
      <c r="C92" s="29"/>
      <c r="D92" s="30">
        <v>88.605000000000004</v>
      </c>
      <c r="E92" s="30">
        <v>255.941</v>
      </c>
      <c r="F92" s="30">
        <v>131.11000000000001</v>
      </c>
      <c r="G92" s="30">
        <v>161.01900000000001</v>
      </c>
      <c r="H92" s="26"/>
      <c r="I92" s="28">
        <f t="shared" si="8"/>
        <v>161.01900000000001</v>
      </c>
      <c r="J92" s="15">
        <f>VLOOKUP(A92,[2]TDSheet!$A:$G,7,0)</f>
        <v>1</v>
      </c>
      <c r="R92" s="2">
        <f t="shared" si="9"/>
        <v>26.222000000000001</v>
      </c>
      <c r="S92" s="33">
        <v>125</v>
      </c>
      <c r="T92" s="16"/>
      <c r="U92" s="16"/>
      <c r="V92" s="16"/>
      <c r="W92" s="2">
        <f t="shared" si="10"/>
        <v>10.907596674548088</v>
      </c>
      <c r="X92" s="2">
        <f t="shared" si="11"/>
        <v>6.1406071237891844</v>
      </c>
      <c r="AA92" s="2">
        <f>VLOOKUP(A92,[2]TDSheet!$A:$Y,25,0)</f>
        <v>18.793600000000001</v>
      </c>
      <c r="AB92" s="2">
        <f>VLOOKUP(A92,[2]TDSheet!$A:$Z,26,0)</f>
        <v>38.364400000000003</v>
      </c>
      <c r="AC92" s="2">
        <f>VLOOKUP(A92,[2]TDSheet!$A:$O,15,0)</f>
        <v>28.639999999999997</v>
      </c>
      <c r="AE92" s="2">
        <f t="shared" si="12"/>
        <v>125</v>
      </c>
    </row>
    <row r="93" spans="1:31" ht="21.95" customHeight="1" outlineLevel="2" x14ac:dyDescent="0.2">
      <c r="A93" s="29" t="s">
        <v>105</v>
      </c>
      <c r="B93" s="29" t="s">
        <v>22</v>
      </c>
      <c r="C93" s="29"/>
      <c r="D93" s="30">
        <v>31</v>
      </c>
      <c r="E93" s="30">
        <v>180</v>
      </c>
      <c r="F93" s="30">
        <v>39</v>
      </c>
      <c r="G93" s="30">
        <v>154</v>
      </c>
      <c r="H93" s="26"/>
      <c r="I93" s="28">
        <f t="shared" si="8"/>
        <v>154</v>
      </c>
      <c r="J93" s="15">
        <f>VLOOKUP(A93,[2]TDSheet!$A:$G,7,0)</f>
        <v>0.28000000000000003</v>
      </c>
      <c r="R93" s="2">
        <f t="shared" si="9"/>
        <v>7.8</v>
      </c>
      <c r="S93" s="33"/>
      <c r="T93" s="16"/>
      <c r="U93" s="16"/>
      <c r="V93" s="16"/>
      <c r="W93" s="2">
        <f t="shared" si="10"/>
        <v>19.743589743589745</v>
      </c>
      <c r="X93" s="2">
        <f t="shared" si="11"/>
        <v>19.743589743589745</v>
      </c>
      <c r="AA93" s="2">
        <f>VLOOKUP(A93,[2]TDSheet!$A:$Y,25,0)</f>
        <v>10</v>
      </c>
      <c r="AB93" s="2">
        <f>VLOOKUP(A93,[2]TDSheet!$A:$Z,26,0)</f>
        <v>7.2</v>
      </c>
      <c r="AC93" s="2">
        <f>VLOOKUP(A93,[2]TDSheet!$A:$O,15,0)</f>
        <v>19</v>
      </c>
      <c r="AE93" s="2">
        <f t="shared" si="12"/>
        <v>0</v>
      </c>
    </row>
    <row r="94" spans="1:31" ht="21.95" customHeight="1" outlineLevel="2" x14ac:dyDescent="0.2">
      <c r="A94" s="29" t="s">
        <v>34</v>
      </c>
      <c r="B94" s="29" t="s">
        <v>22</v>
      </c>
      <c r="C94" s="29"/>
      <c r="D94" s="30">
        <v>-600</v>
      </c>
      <c r="E94" s="30"/>
      <c r="F94" s="30"/>
      <c r="G94" s="30">
        <v>-600</v>
      </c>
      <c r="H94" s="26">
        <f>VLOOKUP(A94,[5]TDSheet!$A:$G,6,0)</f>
        <v>600</v>
      </c>
      <c r="I94" s="28">
        <f t="shared" si="8"/>
        <v>0</v>
      </c>
      <c r="J94" s="15">
        <f>VLOOKUP(A94,[2]TDSheet!$A:$G,7,0)</f>
        <v>0</v>
      </c>
      <c r="R94" s="2">
        <f t="shared" si="9"/>
        <v>0</v>
      </c>
      <c r="S94" s="33"/>
      <c r="T94" s="16"/>
      <c r="U94" s="16"/>
      <c r="V94" s="16"/>
      <c r="W94" s="2" t="e">
        <f t="shared" si="10"/>
        <v>#DIV/0!</v>
      </c>
      <c r="X94" s="2" t="e">
        <f t="shared" si="11"/>
        <v>#DIV/0!</v>
      </c>
      <c r="AA94" s="2">
        <f>VLOOKUP(A94,[2]TDSheet!$A:$Y,25,0)</f>
        <v>0</v>
      </c>
      <c r="AB94" s="2">
        <f>VLOOKUP(A94,[2]TDSheet!$A:$Z,26,0)</f>
        <v>0</v>
      </c>
      <c r="AC94" s="2">
        <f>VLOOKUP(A94,[2]TDSheet!$A:$O,15,0)</f>
        <v>0</v>
      </c>
      <c r="AE94" s="2">
        <f t="shared" si="12"/>
        <v>0</v>
      </c>
    </row>
    <row r="95" spans="1:31" ht="21.95" customHeight="1" outlineLevel="2" x14ac:dyDescent="0.2">
      <c r="A95" s="7" t="s">
        <v>18</v>
      </c>
      <c r="B95" s="7" t="s">
        <v>9</v>
      </c>
      <c r="C95" s="10" t="str">
        <f>VLOOKUP(A95,[1]TDSheet!$A:$C,3,0)</f>
        <v>АКЦИЯ</v>
      </c>
      <c r="D95" s="8"/>
      <c r="E95" s="8">
        <v>514.12400000000002</v>
      </c>
      <c r="F95" s="8">
        <v>86.102000000000004</v>
      </c>
      <c r="G95" s="8">
        <v>428.02199999999999</v>
      </c>
      <c r="H95" s="26"/>
      <c r="I95" s="28">
        <f t="shared" si="8"/>
        <v>428.02199999999999</v>
      </c>
      <c r="J95" s="15">
        <v>1</v>
      </c>
      <c r="R95" s="2">
        <f t="shared" si="9"/>
        <v>17.220400000000001</v>
      </c>
      <c r="S95" s="33"/>
      <c r="T95" s="16"/>
      <c r="U95" s="16"/>
      <c r="V95" s="16"/>
      <c r="W95" s="2">
        <f t="shared" si="10"/>
        <v>24.855520196975679</v>
      </c>
      <c r="X95" s="2">
        <f t="shared" si="11"/>
        <v>24.855520196975679</v>
      </c>
      <c r="AA95" s="2">
        <v>0</v>
      </c>
      <c r="AB95" s="2">
        <v>0</v>
      </c>
      <c r="AC95" s="2">
        <v>0</v>
      </c>
      <c r="AD95" s="19" t="s">
        <v>129</v>
      </c>
      <c r="AE95" s="2">
        <f t="shared" si="12"/>
        <v>0</v>
      </c>
    </row>
    <row r="96" spans="1:31" ht="21.95" customHeight="1" outlineLevel="2" x14ac:dyDescent="0.2">
      <c r="A96" s="7" t="s">
        <v>19</v>
      </c>
      <c r="B96" s="7" t="s">
        <v>9</v>
      </c>
      <c r="C96" s="10" t="str">
        <f>VLOOKUP(A96,[1]TDSheet!$A:$C,3,0)</f>
        <v>АКЦИЯ</v>
      </c>
      <c r="D96" s="8"/>
      <c r="E96" s="8">
        <v>515.27499999999998</v>
      </c>
      <c r="F96" s="8">
        <v>101.29300000000001</v>
      </c>
      <c r="G96" s="8">
        <v>413.98200000000003</v>
      </c>
      <c r="H96" s="26"/>
      <c r="I96" s="28">
        <f t="shared" si="8"/>
        <v>413.98200000000003</v>
      </c>
      <c r="J96" s="15">
        <v>1</v>
      </c>
      <c r="Q96" s="2">
        <f>VLOOKUP(A96,[4]TDSheet!$A:$S,14,0)</f>
        <v>250</v>
      </c>
      <c r="R96" s="2">
        <f t="shared" si="9"/>
        <v>20.258600000000001</v>
      </c>
      <c r="S96" s="33"/>
      <c r="T96" s="16"/>
      <c r="U96" s="16"/>
      <c r="V96" s="16"/>
      <c r="W96" s="2">
        <f t="shared" si="10"/>
        <v>32.775315174789959</v>
      </c>
      <c r="X96" s="2">
        <f t="shared" si="11"/>
        <v>32.775315174789959</v>
      </c>
      <c r="AA96" s="2">
        <v>0</v>
      </c>
      <c r="AB96" s="2">
        <v>0</v>
      </c>
      <c r="AC96" s="2">
        <v>0</v>
      </c>
      <c r="AD96" s="19" t="s">
        <v>129</v>
      </c>
      <c r="AE96" s="2">
        <f t="shared" si="12"/>
        <v>0</v>
      </c>
    </row>
    <row r="97" spans="1:31" ht="11.1" customHeight="1" outlineLevel="2" x14ac:dyDescent="0.2">
      <c r="A97" s="7" t="s">
        <v>106</v>
      </c>
      <c r="B97" s="7" t="s">
        <v>22</v>
      </c>
      <c r="C97" s="10" t="str">
        <f>VLOOKUP(A97,[1]TDSheet!$A:$C,3,0)</f>
        <v>АКЦИЯ</v>
      </c>
      <c r="D97" s="8"/>
      <c r="E97" s="8">
        <v>504</v>
      </c>
      <c r="F97" s="8">
        <v>212</v>
      </c>
      <c r="G97" s="8">
        <v>292</v>
      </c>
      <c r="H97" s="26"/>
      <c r="I97" s="28">
        <f t="shared" si="8"/>
        <v>292</v>
      </c>
      <c r="J97" s="15">
        <v>0.4</v>
      </c>
      <c r="Q97" s="2">
        <f>VLOOKUP(A97,[4]TDSheet!$A:$S,14,0)</f>
        <v>400</v>
      </c>
      <c r="R97" s="2">
        <f t="shared" si="9"/>
        <v>42.4</v>
      </c>
      <c r="S97" s="33"/>
      <c r="T97" s="16"/>
      <c r="U97" s="16"/>
      <c r="V97" s="16"/>
      <c r="W97" s="2">
        <f t="shared" si="10"/>
        <v>16.320754716981131</v>
      </c>
      <c r="X97" s="2">
        <f t="shared" si="11"/>
        <v>16.320754716981131</v>
      </c>
      <c r="AA97" s="2">
        <v>0</v>
      </c>
      <c r="AB97" s="2">
        <v>0</v>
      </c>
      <c r="AC97" s="2">
        <v>0</v>
      </c>
      <c r="AD97" s="19" t="s">
        <v>129</v>
      </c>
      <c r="AE97" s="2">
        <f t="shared" si="12"/>
        <v>0</v>
      </c>
    </row>
    <row r="98" spans="1:31" ht="11.1" customHeight="1" outlineLevel="2" x14ac:dyDescent="0.2">
      <c r="A98" s="7" t="s">
        <v>107</v>
      </c>
      <c r="B98" s="7" t="s">
        <v>22</v>
      </c>
      <c r="C98" s="10" t="str">
        <f>VLOOKUP(A98,[1]TDSheet!$A:$C,3,0)</f>
        <v>АКЦИЯ</v>
      </c>
      <c r="D98" s="8"/>
      <c r="E98" s="8">
        <v>504</v>
      </c>
      <c r="F98" s="8">
        <v>171</v>
      </c>
      <c r="G98" s="8">
        <v>333</v>
      </c>
      <c r="H98" s="26"/>
      <c r="I98" s="28">
        <f t="shared" si="8"/>
        <v>333</v>
      </c>
      <c r="J98" s="15">
        <v>0.4</v>
      </c>
      <c r="Q98" s="2">
        <f>VLOOKUP(A98,[4]TDSheet!$A:$S,14,0)</f>
        <v>400</v>
      </c>
      <c r="R98" s="2">
        <f t="shared" si="9"/>
        <v>34.200000000000003</v>
      </c>
      <c r="S98" s="33"/>
      <c r="T98" s="16"/>
      <c r="U98" s="16"/>
      <c r="V98" s="16"/>
      <c r="W98" s="2">
        <f t="shared" si="10"/>
        <v>21.432748538011694</v>
      </c>
      <c r="X98" s="2">
        <f t="shared" si="11"/>
        <v>21.432748538011694</v>
      </c>
      <c r="AA98" s="2">
        <v>0</v>
      </c>
      <c r="AB98" s="2">
        <v>0</v>
      </c>
      <c r="AC98" s="2">
        <v>0</v>
      </c>
      <c r="AD98" s="19" t="s">
        <v>129</v>
      </c>
      <c r="AE98" s="2">
        <f t="shared" si="12"/>
        <v>0</v>
      </c>
    </row>
    <row r="99" spans="1:31" ht="21.95" customHeight="1" outlineLevel="2" x14ac:dyDescent="0.2">
      <c r="A99" s="7" t="s">
        <v>67</v>
      </c>
      <c r="B99" s="7" t="s">
        <v>9</v>
      </c>
      <c r="C99" s="7"/>
      <c r="D99" s="8"/>
      <c r="E99" s="8">
        <v>136.64099999999999</v>
      </c>
      <c r="F99" s="8">
        <v>2.4670000000000001</v>
      </c>
      <c r="G99" s="8">
        <v>134.17400000000001</v>
      </c>
      <c r="H99" s="26"/>
      <c r="I99" s="28">
        <f t="shared" si="8"/>
        <v>134.17400000000001</v>
      </c>
      <c r="J99" s="15">
        <v>1</v>
      </c>
      <c r="O99" s="2">
        <v>20</v>
      </c>
      <c r="R99" s="2">
        <f t="shared" si="9"/>
        <v>0.49340000000000001</v>
      </c>
      <c r="S99" s="33"/>
      <c r="T99" s="16"/>
      <c r="U99" s="16"/>
      <c r="V99" s="16"/>
      <c r="W99" s="2">
        <f t="shared" si="10"/>
        <v>312.47263883259018</v>
      </c>
      <c r="X99" s="2">
        <f t="shared" si="11"/>
        <v>312.47263883259018</v>
      </c>
      <c r="AA99" s="2">
        <v>0</v>
      </c>
      <c r="AB99" s="2">
        <v>0</v>
      </c>
      <c r="AC99" s="2">
        <v>0</v>
      </c>
      <c r="AD99" s="18" t="s">
        <v>130</v>
      </c>
      <c r="AE99" s="2">
        <f t="shared" si="12"/>
        <v>0</v>
      </c>
    </row>
    <row r="100" spans="1:31" ht="21.95" customHeight="1" outlineLevel="2" x14ac:dyDescent="0.2">
      <c r="A100" s="7" t="s">
        <v>68</v>
      </c>
      <c r="B100" s="7" t="s">
        <v>9</v>
      </c>
      <c r="C100" s="7"/>
      <c r="D100" s="8"/>
      <c r="E100" s="8">
        <v>137.35</v>
      </c>
      <c r="F100" s="8">
        <v>12.279</v>
      </c>
      <c r="G100" s="8">
        <v>125.071</v>
      </c>
      <c r="H100" s="26"/>
      <c r="I100" s="28">
        <f t="shared" si="8"/>
        <v>125.071</v>
      </c>
      <c r="J100" s="15">
        <v>1</v>
      </c>
      <c r="O100" s="2">
        <v>20</v>
      </c>
      <c r="R100" s="2">
        <f t="shared" si="9"/>
        <v>2.4558</v>
      </c>
      <c r="S100" s="33"/>
      <c r="T100" s="16"/>
      <c r="U100" s="16"/>
      <c r="V100" s="16"/>
      <c r="W100" s="2">
        <f t="shared" si="10"/>
        <v>59.072807231859272</v>
      </c>
      <c r="X100" s="2">
        <f t="shared" si="11"/>
        <v>59.072807231859272</v>
      </c>
      <c r="AA100" s="2">
        <v>0</v>
      </c>
      <c r="AB100" s="2">
        <v>0</v>
      </c>
      <c r="AC100" s="2">
        <v>0</v>
      </c>
      <c r="AD100" s="18" t="s">
        <v>130</v>
      </c>
      <c r="AE100" s="2">
        <f t="shared" si="12"/>
        <v>0</v>
      </c>
    </row>
    <row r="101" spans="1:31" ht="21.95" customHeight="1" outlineLevel="2" x14ac:dyDescent="0.2">
      <c r="A101" s="29" t="s">
        <v>108</v>
      </c>
      <c r="B101" s="29" t="s">
        <v>22</v>
      </c>
      <c r="C101" s="29"/>
      <c r="D101" s="30">
        <v>-228</v>
      </c>
      <c r="E101" s="30"/>
      <c r="F101" s="30">
        <v>306</v>
      </c>
      <c r="G101" s="30">
        <v>-580</v>
      </c>
      <c r="H101" s="26"/>
      <c r="I101" s="28">
        <f t="shared" si="8"/>
        <v>-580</v>
      </c>
      <c r="J101" s="15">
        <f>VLOOKUP(A101,[2]TDSheet!$A:$G,7,0)</f>
        <v>0</v>
      </c>
      <c r="R101" s="2">
        <f t="shared" si="9"/>
        <v>61.2</v>
      </c>
      <c r="S101" s="33"/>
      <c r="T101" s="16"/>
      <c r="U101" s="16"/>
      <c r="V101" s="16"/>
      <c r="W101" s="2">
        <f t="shared" si="10"/>
        <v>-9.477124183006536</v>
      </c>
      <c r="X101" s="2">
        <f t="shared" si="11"/>
        <v>-9.477124183006536</v>
      </c>
      <c r="AA101" s="2">
        <f>VLOOKUP(A101,[2]TDSheet!$A:$Y,25,0)</f>
        <v>0</v>
      </c>
      <c r="AB101" s="2">
        <f>VLOOKUP(A101,[2]TDSheet!$A:$Z,26,0)</f>
        <v>0</v>
      </c>
      <c r="AC101" s="2">
        <f>VLOOKUP(A101,[2]TDSheet!$A:$O,15,0)</f>
        <v>52.2</v>
      </c>
      <c r="AE101" s="2">
        <f t="shared" si="12"/>
        <v>0</v>
      </c>
    </row>
    <row r="102" spans="1:31" ht="11.1" customHeight="1" outlineLevel="2" x14ac:dyDescent="0.2">
      <c r="A102" s="29" t="s">
        <v>69</v>
      </c>
      <c r="B102" s="29" t="s">
        <v>9</v>
      </c>
      <c r="C102" s="29"/>
      <c r="D102" s="30">
        <v>-432.08199999999999</v>
      </c>
      <c r="E102" s="30"/>
      <c r="F102" s="30">
        <v>217.946</v>
      </c>
      <c r="G102" s="30">
        <v>-754.22400000000005</v>
      </c>
      <c r="H102" s="26"/>
      <c r="I102" s="28">
        <f t="shared" si="8"/>
        <v>-754.22400000000005</v>
      </c>
      <c r="J102" s="15">
        <f>VLOOKUP(A102,[2]TDSheet!$A:$G,7,0)</f>
        <v>0</v>
      </c>
      <c r="R102" s="2">
        <f t="shared" si="9"/>
        <v>43.589199999999998</v>
      </c>
      <c r="S102" s="33"/>
      <c r="T102" s="16"/>
      <c r="U102" s="16"/>
      <c r="V102" s="16"/>
      <c r="W102" s="2">
        <f t="shared" si="10"/>
        <v>-17.30300166096189</v>
      </c>
      <c r="X102" s="2">
        <f t="shared" si="11"/>
        <v>-17.30300166096189</v>
      </c>
      <c r="AA102" s="2">
        <f>VLOOKUP(A102,[2]TDSheet!$A:$Y,25,0)</f>
        <v>0</v>
      </c>
      <c r="AB102" s="2">
        <f>VLOOKUP(A102,[2]TDSheet!$A:$Z,26,0)</f>
        <v>0</v>
      </c>
      <c r="AC102" s="2">
        <f>VLOOKUP(A102,[2]TDSheet!$A:$O,15,0)</f>
        <v>98.530999999999992</v>
      </c>
      <c r="AE102" s="2">
        <f t="shared" si="12"/>
        <v>0</v>
      </c>
    </row>
    <row r="103" spans="1:31" ht="11.1" customHeight="1" outlineLevel="2" x14ac:dyDescent="0.2">
      <c r="A103" s="29" t="s">
        <v>20</v>
      </c>
      <c r="B103" s="29" t="s">
        <v>9</v>
      </c>
      <c r="C103" s="29"/>
      <c r="D103" s="30">
        <v>-65.131</v>
      </c>
      <c r="E103" s="30"/>
      <c r="F103" s="30">
        <v>54.228000000000002</v>
      </c>
      <c r="G103" s="30">
        <v>-137.01400000000001</v>
      </c>
      <c r="H103" s="26"/>
      <c r="I103" s="28">
        <f t="shared" si="8"/>
        <v>-137.01400000000001</v>
      </c>
      <c r="J103" s="15">
        <f>VLOOKUP(A103,[2]TDSheet!$A:$G,7,0)</f>
        <v>0</v>
      </c>
      <c r="R103" s="2">
        <f t="shared" si="9"/>
        <v>10.845600000000001</v>
      </c>
      <c r="S103" s="33"/>
      <c r="T103" s="16"/>
      <c r="U103" s="16"/>
      <c r="V103" s="16"/>
      <c r="W103" s="2">
        <f t="shared" si="10"/>
        <v>-12.633141550490521</v>
      </c>
      <c r="X103" s="2">
        <f t="shared" si="11"/>
        <v>-12.633141550490521</v>
      </c>
      <c r="AA103" s="2">
        <f>VLOOKUP(A103,[2]TDSheet!$A:$Y,25,0)</f>
        <v>0</v>
      </c>
      <c r="AB103" s="2">
        <f>VLOOKUP(A103,[2]TDSheet!$A:$Z,26,0)</f>
        <v>0</v>
      </c>
      <c r="AC103" s="2">
        <f>VLOOKUP(A103,[2]TDSheet!$A:$O,15,0)</f>
        <v>15.4672</v>
      </c>
      <c r="AE103" s="2">
        <f t="shared" si="12"/>
        <v>0</v>
      </c>
    </row>
    <row r="104" spans="1:31" ht="11.1" customHeight="1" outlineLevel="2" x14ac:dyDescent="0.2">
      <c r="A104" s="29" t="s">
        <v>70</v>
      </c>
      <c r="B104" s="29" t="s">
        <v>9</v>
      </c>
      <c r="C104" s="29"/>
      <c r="D104" s="30">
        <v>-10.754</v>
      </c>
      <c r="E104" s="30"/>
      <c r="F104" s="30"/>
      <c r="G104" s="30">
        <v>-10.754</v>
      </c>
      <c r="H104" s="26"/>
      <c r="I104" s="28">
        <f t="shared" si="8"/>
        <v>-10.754</v>
      </c>
      <c r="J104" s="15">
        <f>VLOOKUP(A104,[2]TDSheet!$A:$G,7,0)</f>
        <v>0</v>
      </c>
      <c r="R104" s="2">
        <f t="shared" si="9"/>
        <v>0</v>
      </c>
      <c r="S104" s="33"/>
      <c r="T104" s="16"/>
      <c r="U104" s="16"/>
      <c r="V104" s="16"/>
      <c r="W104" s="2" t="e">
        <f t="shared" si="10"/>
        <v>#DIV/0!</v>
      </c>
      <c r="X104" s="2" t="e">
        <f t="shared" si="11"/>
        <v>#DIV/0!</v>
      </c>
      <c r="AA104" s="2">
        <f>VLOOKUP(A104,[2]TDSheet!$A:$Y,25,0)</f>
        <v>1.3439999999999999</v>
      </c>
      <c r="AB104" s="2">
        <f>VLOOKUP(A104,[2]TDSheet!$A:$Z,26,0)</f>
        <v>0</v>
      </c>
      <c r="AC104" s="2">
        <f>VLOOKUP(A104,[2]TDSheet!$A:$O,15,0)</f>
        <v>0</v>
      </c>
      <c r="AE104" s="2">
        <f t="shared" si="12"/>
        <v>0</v>
      </c>
    </row>
  </sheetData>
  <autoFilter ref="A3:AH104" xr:uid="{E293C2F5-708E-4F18-B0C7-0B5219FB2A9D}"/>
  <pageMargins left="0.75" right="1" top="0.75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360B-A32A-4292-B98F-8D2FD26E24BB}">
  <dimension ref="A1:F100"/>
  <sheetViews>
    <sheetView topLeftCell="A51" workbookViewId="0">
      <selection activeCell="A2" sqref="A2:F100"/>
    </sheetView>
  </sheetViews>
  <sheetFormatPr defaultRowHeight="11.25" x14ac:dyDescent="0.2"/>
  <sheetData>
    <row r="1" spans="1:6" x14ac:dyDescent="0.2">
      <c r="A1">
        <v>1</v>
      </c>
    </row>
    <row r="2" spans="1:6" x14ac:dyDescent="0.2">
      <c r="A2" t="s">
        <v>8</v>
      </c>
      <c r="B2" t="s">
        <v>9</v>
      </c>
      <c r="C2">
        <v>321.56200000000001</v>
      </c>
      <c r="D2">
        <v>515.61599999999999</v>
      </c>
      <c r="E2">
        <v>181.89</v>
      </c>
      <c r="F2">
        <v>655.28800000000001</v>
      </c>
    </row>
    <row r="3" spans="1:6" x14ac:dyDescent="0.2">
      <c r="A3" t="s">
        <v>10</v>
      </c>
      <c r="B3" t="s">
        <v>9</v>
      </c>
      <c r="C3">
        <v>133.03800000000001</v>
      </c>
      <c r="D3">
        <v>826.32600000000002</v>
      </c>
      <c r="E3">
        <v>369.68099999999998</v>
      </c>
      <c r="F3">
        <v>589.68299999999999</v>
      </c>
    </row>
    <row r="4" spans="1:6" x14ac:dyDescent="0.2">
      <c r="A4" t="s">
        <v>11</v>
      </c>
      <c r="B4" t="s">
        <v>9</v>
      </c>
      <c r="C4">
        <v>378.601</v>
      </c>
      <c r="D4">
        <v>427.74799999999999</v>
      </c>
      <c r="E4">
        <v>369.81599999999997</v>
      </c>
      <c r="F4">
        <v>436.53300000000002</v>
      </c>
    </row>
    <row r="5" spans="1:6" x14ac:dyDescent="0.2">
      <c r="A5" t="s">
        <v>12</v>
      </c>
      <c r="B5" t="s">
        <v>9</v>
      </c>
      <c r="C5">
        <v>723.101</v>
      </c>
      <c r="D5">
        <v>974.58399999999995</v>
      </c>
      <c r="E5">
        <v>782.59</v>
      </c>
      <c r="F5">
        <v>915.09500000000003</v>
      </c>
    </row>
    <row r="6" spans="1:6" x14ac:dyDescent="0.2">
      <c r="A6" t="s">
        <v>13</v>
      </c>
      <c r="B6" t="s">
        <v>9</v>
      </c>
      <c r="C6">
        <v>77.350999999999999</v>
      </c>
      <c r="E6">
        <v>77.350999999999999</v>
      </c>
    </row>
    <row r="7" spans="1:6" x14ac:dyDescent="0.2">
      <c r="A7" t="s">
        <v>21</v>
      </c>
      <c r="B7" t="s">
        <v>22</v>
      </c>
      <c r="C7">
        <v>80</v>
      </c>
      <c r="D7">
        <v>90</v>
      </c>
      <c r="E7">
        <v>64</v>
      </c>
      <c r="F7">
        <v>106</v>
      </c>
    </row>
    <row r="8" spans="1:6" x14ac:dyDescent="0.2">
      <c r="A8" t="s">
        <v>23</v>
      </c>
      <c r="B8" t="s">
        <v>22</v>
      </c>
      <c r="C8">
        <v>81</v>
      </c>
      <c r="E8">
        <v>81</v>
      </c>
    </row>
    <row r="9" spans="1:6" x14ac:dyDescent="0.2">
      <c r="A9" t="s">
        <v>24</v>
      </c>
      <c r="B9" t="s">
        <v>22</v>
      </c>
      <c r="C9">
        <v>-60</v>
      </c>
      <c r="F9">
        <v>-60</v>
      </c>
    </row>
    <row r="10" spans="1:6" x14ac:dyDescent="0.2">
      <c r="A10" t="s">
        <v>25</v>
      </c>
      <c r="B10" t="s">
        <v>22</v>
      </c>
      <c r="C10">
        <v>741</v>
      </c>
      <c r="D10">
        <v>402</v>
      </c>
      <c r="E10">
        <v>358</v>
      </c>
      <c r="F10">
        <v>785</v>
      </c>
    </row>
    <row r="11" spans="1:6" x14ac:dyDescent="0.2">
      <c r="A11" t="s">
        <v>26</v>
      </c>
      <c r="B11" t="s">
        <v>22</v>
      </c>
      <c r="C11">
        <v>389.53800000000001</v>
      </c>
      <c r="D11">
        <v>1002</v>
      </c>
      <c r="E11">
        <v>415</v>
      </c>
      <c r="F11">
        <v>976.53800000000001</v>
      </c>
    </row>
    <row r="12" spans="1:6" x14ac:dyDescent="0.2">
      <c r="A12" t="s">
        <v>27</v>
      </c>
      <c r="B12" t="s">
        <v>22</v>
      </c>
      <c r="C12">
        <v>20</v>
      </c>
      <c r="D12">
        <v>150</v>
      </c>
      <c r="E12">
        <v>20</v>
      </c>
      <c r="F12">
        <v>150</v>
      </c>
    </row>
    <row r="13" spans="1:6" x14ac:dyDescent="0.2">
      <c r="A13" t="s">
        <v>71</v>
      </c>
      <c r="B13" t="s">
        <v>22</v>
      </c>
      <c r="C13">
        <v>-288</v>
      </c>
      <c r="D13">
        <v>290</v>
      </c>
      <c r="E13">
        <v>2</v>
      </c>
    </row>
    <row r="14" spans="1:6" x14ac:dyDescent="0.2">
      <c r="A14" t="s">
        <v>72</v>
      </c>
      <c r="B14" t="s">
        <v>22</v>
      </c>
      <c r="C14">
        <v>-122</v>
      </c>
      <c r="F14">
        <v>-122</v>
      </c>
    </row>
    <row r="15" spans="1:6" x14ac:dyDescent="0.2">
      <c r="A15" t="s">
        <v>73</v>
      </c>
      <c r="B15" t="s">
        <v>22</v>
      </c>
      <c r="C15">
        <v>-114</v>
      </c>
      <c r="F15">
        <v>-114</v>
      </c>
    </row>
    <row r="16" spans="1:6" x14ac:dyDescent="0.2">
      <c r="A16" t="s">
        <v>74</v>
      </c>
      <c r="B16" t="s">
        <v>22</v>
      </c>
      <c r="C16">
        <v>129.41</v>
      </c>
      <c r="D16">
        <v>70</v>
      </c>
      <c r="E16">
        <v>116</v>
      </c>
      <c r="F16">
        <v>83.41</v>
      </c>
    </row>
    <row r="17" spans="1:6" x14ac:dyDescent="0.2">
      <c r="A17" t="s">
        <v>75</v>
      </c>
      <c r="B17" t="s">
        <v>22</v>
      </c>
      <c r="C17">
        <v>-50</v>
      </c>
      <c r="F17">
        <v>-50</v>
      </c>
    </row>
    <row r="18" spans="1:6" x14ac:dyDescent="0.2">
      <c r="A18" t="s">
        <v>76</v>
      </c>
      <c r="B18" t="s">
        <v>22</v>
      </c>
      <c r="C18">
        <v>-250</v>
      </c>
      <c r="F18">
        <v>-250</v>
      </c>
    </row>
    <row r="19" spans="1:6" x14ac:dyDescent="0.2">
      <c r="A19" t="s">
        <v>77</v>
      </c>
      <c r="B19" t="s">
        <v>22</v>
      </c>
      <c r="C19">
        <v>-91</v>
      </c>
      <c r="F19">
        <v>-91</v>
      </c>
    </row>
    <row r="20" spans="1:6" x14ac:dyDescent="0.2">
      <c r="A20" t="s">
        <v>78</v>
      </c>
      <c r="B20" t="s">
        <v>22</v>
      </c>
      <c r="C20">
        <v>-498</v>
      </c>
      <c r="F20">
        <v>-498</v>
      </c>
    </row>
    <row r="21" spans="1:6" x14ac:dyDescent="0.2">
      <c r="A21" t="s">
        <v>79</v>
      </c>
      <c r="B21" t="s">
        <v>22</v>
      </c>
      <c r="C21">
        <v>58</v>
      </c>
      <c r="E21">
        <v>104</v>
      </c>
      <c r="F21">
        <v>-46</v>
      </c>
    </row>
    <row r="22" spans="1:6" x14ac:dyDescent="0.2">
      <c r="A22" t="s">
        <v>80</v>
      </c>
      <c r="B22" t="s">
        <v>22</v>
      </c>
      <c r="C22">
        <v>-309</v>
      </c>
      <c r="F22">
        <v>-309</v>
      </c>
    </row>
    <row r="23" spans="1:6" x14ac:dyDescent="0.2">
      <c r="A23" t="s">
        <v>81</v>
      </c>
      <c r="B23" t="s">
        <v>22</v>
      </c>
      <c r="C23">
        <v>-639</v>
      </c>
      <c r="F23">
        <v>-639</v>
      </c>
    </row>
    <row r="24" spans="1:6" x14ac:dyDescent="0.2">
      <c r="A24" t="s">
        <v>82</v>
      </c>
      <c r="B24" t="s">
        <v>22</v>
      </c>
      <c r="C24">
        <v>-6</v>
      </c>
      <c r="F24">
        <v>-6</v>
      </c>
    </row>
    <row r="25" spans="1:6" x14ac:dyDescent="0.2">
      <c r="A25" t="s">
        <v>83</v>
      </c>
      <c r="B25" t="s">
        <v>22</v>
      </c>
      <c r="C25">
        <v>-629</v>
      </c>
      <c r="D25">
        <v>1500</v>
      </c>
      <c r="E25">
        <v>64</v>
      </c>
      <c r="F25">
        <v>807</v>
      </c>
    </row>
    <row r="26" spans="1:6" x14ac:dyDescent="0.2">
      <c r="A26" t="s">
        <v>84</v>
      </c>
      <c r="B26" t="s">
        <v>22</v>
      </c>
      <c r="C26">
        <v>-121</v>
      </c>
      <c r="F26">
        <v>-121</v>
      </c>
    </row>
    <row r="27" spans="1:6" x14ac:dyDescent="0.2">
      <c r="A27" t="s">
        <v>85</v>
      </c>
      <c r="B27" t="s">
        <v>22</v>
      </c>
      <c r="C27">
        <v>62</v>
      </c>
      <c r="E27">
        <v>37.200000000000003</v>
      </c>
      <c r="F27">
        <v>24.8</v>
      </c>
    </row>
    <row r="28" spans="1:6" x14ac:dyDescent="0.2">
      <c r="A28" t="s">
        <v>86</v>
      </c>
      <c r="B28" t="s">
        <v>22</v>
      </c>
      <c r="C28">
        <v>-84</v>
      </c>
      <c r="F28">
        <v>-84</v>
      </c>
    </row>
    <row r="29" spans="1:6" x14ac:dyDescent="0.2">
      <c r="A29" t="s">
        <v>87</v>
      </c>
      <c r="B29" t="s">
        <v>22</v>
      </c>
      <c r="C29">
        <v>-98</v>
      </c>
      <c r="F29">
        <v>-98</v>
      </c>
    </row>
    <row r="30" spans="1:6" x14ac:dyDescent="0.2">
      <c r="A30" t="s">
        <v>88</v>
      </c>
      <c r="B30" t="s">
        <v>22</v>
      </c>
      <c r="C30">
        <v>-147</v>
      </c>
      <c r="F30">
        <v>-147</v>
      </c>
    </row>
    <row r="31" spans="1:6" x14ac:dyDescent="0.2">
      <c r="A31" t="s">
        <v>89</v>
      </c>
      <c r="B31" t="s">
        <v>22</v>
      </c>
      <c r="C31">
        <v>-139</v>
      </c>
      <c r="F31">
        <v>-139</v>
      </c>
    </row>
    <row r="32" spans="1:6" x14ac:dyDescent="0.2">
      <c r="A32" t="s">
        <v>90</v>
      </c>
      <c r="B32" t="s">
        <v>22</v>
      </c>
      <c r="C32">
        <v>-158</v>
      </c>
      <c r="F32">
        <v>-158</v>
      </c>
    </row>
    <row r="33" spans="1:6" x14ac:dyDescent="0.2">
      <c r="A33" t="s">
        <v>35</v>
      </c>
      <c r="B33" t="s">
        <v>9</v>
      </c>
      <c r="C33">
        <v>1008.129</v>
      </c>
      <c r="D33">
        <v>1504.3440000000001</v>
      </c>
      <c r="E33">
        <v>1408.182</v>
      </c>
      <c r="F33">
        <v>1104.2909999999999</v>
      </c>
    </row>
    <row r="34" spans="1:6" x14ac:dyDescent="0.2">
      <c r="A34" t="s">
        <v>36</v>
      </c>
      <c r="B34" t="s">
        <v>9</v>
      </c>
      <c r="C34">
        <v>4121.3010000000004</v>
      </c>
      <c r="D34">
        <v>1737.7650000000001</v>
      </c>
      <c r="E34">
        <v>3602.1529999999998</v>
      </c>
      <c r="F34">
        <v>2256.913</v>
      </c>
    </row>
    <row r="35" spans="1:6" x14ac:dyDescent="0.2">
      <c r="A35" t="s">
        <v>37</v>
      </c>
      <c r="B35" t="s">
        <v>9</v>
      </c>
      <c r="E35">
        <v>598.63</v>
      </c>
      <c r="F35">
        <v>-598.63</v>
      </c>
    </row>
    <row r="36" spans="1:6" x14ac:dyDescent="0.2">
      <c r="A36" t="s">
        <v>38</v>
      </c>
      <c r="B36" t="s">
        <v>9</v>
      </c>
      <c r="C36">
        <v>190.95599999999999</v>
      </c>
      <c r="E36">
        <v>54.454999999999998</v>
      </c>
      <c r="F36">
        <v>136.501</v>
      </c>
    </row>
    <row r="37" spans="1:6" x14ac:dyDescent="0.2">
      <c r="A37" t="s">
        <v>39</v>
      </c>
      <c r="B37" t="s">
        <v>9</v>
      </c>
      <c r="C37">
        <v>419.46100000000001</v>
      </c>
      <c r="D37">
        <v>2401.9160000000002</v>
      </c>
      <c r="E37">
        <v>1392.2550000000001</v>
      </c>
      <c r="F37">
        <v>1429.1220000000001</v>
      </c>
    </row>
    <row r="38" spans="1:6" x14ac:dyDescent="0.2">
      <c r="A38" t="s">
        <v>40</v>
      </c>
      <c r="B38" t="s">
        <v>9</v>
      </c>
      <c r="C38">
        <v>13634.358</v>
      </c>
      <c r="E38">
        <v>5873.37</v>
      </c>
      <c r="F38">
        <v>7760.9880000000003</v>
      </c>
    </row>
    <row r="39" spans="1:6" x14ac:dyDescent="0.2">
      <c r="A39" t="s">
        <v>41</v>
      </c>
      <c r="B39" t="s">
        <v>9</v>
      </c>
      <c r="C39">
        <v>0.107</v>
      </c>
      <c r="F39">
        <v>0.107</v>
      </c>
    </row>
    <row r="40" spans="1:6" x14ac:dyDescent="0.2">
      <c r="A40" t="s">
        <v>42</v>
      </c>
      <c r="B40" t="s">
        <v>9</v>
      </c>
      <c r="C40">
        <v>655.46799999999996</v>
      </c>
      <c r="D40">
        <v>421.17200000000003</v>
      </c>
      <c r="E40">
        <v>113.41</v>
      </c>
      <c r="F40">
        <v>963.23</v>
      </c>
    </row>
    <row r="41" spans="1:6" x14ac:dyDescent="0.2">
      <c r="A41" t="s">
        <v>43</v>
      </c>
      <c r="B41" t="s">
        <v>9</v>
      </c>
      <c r="C41">
        <v>1664.038</v>
      </c>
      <c r="D41">
        <v>2768.8629999999998</v>
      </c>
      <c r="E41">
        <v>1889.65</v>
      </c>
      <c r="F41">
        <v>2543.2510000000002</v>
      </c>
    </row>
    <row r="42" spans="1:6" x14ac:dyDescent="0.2">
      <c r="A42" t="s">
        <v>44</v>
      </c>
      <c r="B42" t="s">
        <v>9</v>
      </c>
      <c r="C42">
        <v>2760.701</v>
      </c>
      <c r="E42">
        <v>2815.0830000000001</v>
      </c>
      <c r="F42">
        <v>-54.381999999999998</v>
      </c>
    </row>
    <row r="43" spans="1:6" x14ac:dyDescent="0.2">
      <c r="A43" t="s">
        <v>45</v>
      </c>
      <c r="B43" t="s">
        <v>9</v>
      </c>
      <c r="C43">
        <v>3427.1729999999998</v>
      </c>
      <c r="D43">
        <v>987.18499999999995</v>
      </c>
      <c r="E43">
        <v>2400.402</v>
      </c>
      <c r="F43">
        <v>2013.9559999999999</v>
      </c>
    </row>
    <row r="44" spans="1:6" x14ac:dyDescent="0.2">
      <c r="A44" t="s">
        <v>46</v>
      </c>
      <c r="B44" t="s">
        <v>9</v>
      </c>
      <c r="C44">
        <v>1125.539</v>
      </c>
      <c r="D44">
        <v>1003.874</v>
      </c>
      <c r="E44">
        <v>787.30200000000002</v>
      </c>
      <c r="F44">
        <v>1342.1110000000001</v>
      </c>
    </row>
    <row r="45" spans="1:6" x14ac:dyDescent="0.2">
      <c r="A45" t="s">
        <v>47</v>
      </c>
      <c r="B45" t="s">
        <v>9</v>
      </c>
      <c r="C45">
        <v>348.77</v>
      </c>
      <c r="D45">
        <v>1737.509</v>
      </c>
      <c r="E45">
        <v>743.67100000000005</v>
      </c>
      <c r="F45">
        <v>1342.6079999999999</v>
      </c>
    </row>
    <row r="46" spans="1:6" x14ac:dyDescent="0.2">
      <c r="A46" t="s">
        <v>48</v>
      </c>
      <c r="B46" t="s">
        <v>9</v>
      </c>
      <c r="C46">
        <v>11.983000000000001</v>
      </c>
      <c r="D46">
        <v>62.289000000000001</v>
      </c>
      <c r="E46">
        <v>27.649000000000001</v>
      </c>
      <c r="F46">
        <v>46.622999999999998</v>
      </c>
    </row>
    <row r="47" spans="1:6" x14ac:dyDescent="0.2">
      <c r="A47" t="s">
        <v>49</v>
      </c>
      <c r="B47" t="s">
        <v>9</v>
      </c>
      <c r="C47">
        <v>1042.143</v>
      </c>
      <c r="D47">
        <v>2568.4090000000001</v>
      </c>
      <c r="E47">
        <v>1498.7750000000001</v>
      </c>
      <c r="F47">
        <v>2111.777</v>
      </c>
    </row>
    <row r="48" spans="1:6" x14ac:dyDescent="0.2">
      <c r="A48" t="s">
        <v>50</v>
      </c>
      <c r="B48" t="s">
        <v>9</v>
      </c>
      <c r="C48">
        <v>109.97799999999999</v>
      </c>
      <c r="D48">
        <v>104.22199999999999</v>
      </c>
      <c r="E48">
        <v>100.542</v>
      </c>
      <c r="F48">
        <v>113.658</v>
      </c>
    </row>
    <row r="49" spans="1:6" x14ac:dyDescent="0.2">
      <c r="A49" t="s">
        <v>51</v>
      </c>
      <c r="B49" t="s">
        <v>9</v>
      </c>
      <c r="C49">
        <v>236.54499999999999</v>
      </c>
      <c r="E49">
        <v>91.489000000000004</v>
      </c>
      <c r="F49">
        <v>145.05600000000001</v>
      </c>
    </row>
    <row r="50" spans="1:6" x14ac:dyDescent="0.2">
      <c r="A50" t="s">
        <v>52</v>
      </c>
      <c r="B50" t="s">
        <v>9</v>
      </c>
      <c r="C50">
        <v>221.815</v>
      </c>
      <c r="D50">
        <v>187.19200000000001</v>
      </c>
      <c r="E50">
        <v>232.46199999999999</v>
      </c>
      <c r="F50">
        <v>176.54499999999999</v>
      </c>
    </row>
    <row r="51" spans="1:6" x14ac:dyDescent="0.2">
      <c r="A51" t="s">
        <v>53</v>
      </c>
      <c r="B51" t="s">
        <v>9</v>
      </c>
      <c r="C51">
        <v>-54.505000000000003</v>
      </c>
      <c r="D51">
        <v>77.563000000000002</v>
      </c>
      <c r="E51">
        <v>67.388000000000005</v>
      </c>
      <c r="F51">
        <v>-44.33</v>
      </c>
    </row>
    <row r="52" spans="1:6" x14ac:dyDescent="0.2">
      <c r="A52" t="s">
        <v>54</v>
      </c>
      <c r="B52" t="s">
        <v>9</v>
      </c>
      <c r="C52">
        <v>187.38</v>
      </c>
      <c r="D52">
        <v>910.70299999999997</v>
      </c>
      <c r="E52">
        <v>295.75</v>
      </c>
      <c r="F52">
        <v>802.33299999999997</v>
      </c>
    </row>
    <row r="53" spans="1:6" x14ac:dyDescent="0.2">
      <c r="A53" t="s">
        <v>55</v>
      </c>
      <c r="B53" t="s">
        <v>9</v>
      </c>
      <c r="C53">
        <v>-3</v>
      </c>
      <c r="F53">
        <v>-3</v>
      </c>
    </row>
    <row r="54" spans="1:6" x14ac:dyDescent="0.2">
      <c r="A54" t="s">
        <v>56</v>
      </c>
      <c r="B54" t="s">
        <v>9</v>
      </c>
      <c r="C54">
        <v>434.02800000000002</v>
      </c>
      <c r="E54">
        <v>103.621</v>
      </c>
      <c r="F54">
        <v>330.40699999999998</v>
      </c>
    </row>
    <row r="55" spans="1:6" x14ac:dyDescent="0.2">
      <c r="A55" t="s">
        <v>57</v>
      </c>
      <c r="B55" t="s">
        <v>9</v>
      </c>
      <c r="E55">
        <v>16.106000000000002</v>
      </c>
      <c r="F55">
        <v>-16.106000000000002</v>
      </c>
    </row>
    <row r="56" spans="1:6" x14ac:dyDescent="0.2">
      <c r="A56" t="s">
        <v>58</v>
      </c>
      <c r="B56" t="s">
        <v>9</v>
      </c>
      <c r="C56">
        <v>505.39699999999999</v>
      </c>
      <c r="D56">
        <v>308.60599999999999</v>
      </c>
      <c r="E56">
        <v>757.90899999999999</v>
      </c>
      <c r="F56">
        <v>56.094000000000001</v>
      </c>
    </row>
    <row r="57" spans="1:6" x14ac:dyDescent="0.2">
      <c r="A57" t="s">
        <v>59</v>
      </c>
      <c r="B57" t="s">
        <v>9</v>
      </c>
      <c r="C57">
        <v>13.763999999999999</v>
      </c>
      <c r="D57">
        <v>44.100999999999999</v>
      </c>
      <c r="E57">
        <v>16.55</v>
      </c>
      <c r="F57">
        <v>41.314999999999998</v>
      </c>
    </row>
    <row r="58" spans="1:6" x14ac:dyDescent="0.2">
      <c r="A58" t="s">
        <v>60</v>
      </c>
      <c r="B58" t="s">
        <v>9</v>
      </c>
      <c r="C58">
        <v>515.22299999999996</v>
      </c>
      <c r="D58">
        <v>201.59</v>
      </c>
      <c r="E58">
        <v>262.55099999999999</v>
      </c>
      <c r="F58">
        <v>454.262</v>
      </c>
    </row>
    <row r="59" spans="1:6" x14ac:dyDescent="0.2">
      <c r="A59" t="s">
        <v>61</v>
      </c>
      <c r="B59" t="s">
        <v>9</v>
      </c>
      <c r="C59">
        <v>104.614</v>
      </c>
      <c r="D59">
        <v>103.27</v>
      </c>
      <c r="E59">
        <v>109.47499999999999</v>
      </c>
      <c r="F59">
        <v>98.409000000000006</v>
      </c>
    </row>
    <row r="60" spans="1:6" x14ac:dyDescent="0.2">
      <c r="A60" t="s">
        <v>62</v>
      </c>
      <c r="B60" t="s">
        <v>22</v>
      </c>
      <c r="C60">
        <v>131</v>
      </c>
      <c r="D60">
        <v>204</v>
      </c>
      <c r="E60">
        <v>79</v>
      </c>
      <c r="F60">
        <v>256</v>
      </c>
    </row>
    <row r="61" spans="1:6" x14ac:dyDescent="0.2">
      <c r="A61" t="s">
        <v>91</v>
      </c>
      <c r="B61" t="s">
        <v>22</v>
      </c>
      <c r="C61">
        <v>240</v>
      </c>
      <c r="D61">
        <v>1404</v>
      </c>
      <c r="E61">
        <v>907</v>
      </c>
      <c r="F61">
        <v>737</v>
      </c>
    </row>
    <row r="62" spans="1:6" x14ac:dyDescent="0.2">
      <c r="A62" t="s">
        <v>28</v>
      </c>
      <c r="B62" t="s">
        <v>22</v>
      </c>
      <c r="C62">
        <v>-112</v>
      </c>
      <c r="F62">
        <v>-112</v>
      </c>
    </row>
    <row r="63" spans="1:6" x14ac:dyDescent="0.2">
      <c r="A63" t="s">
        <v>63</v>
      </c>
      <c r="B63" t="s">
        <v>9</v>
      </c>
      <c r="C63">
        <v>466.69600000000003</v>
      </c>
      <c r="D63">
        <v>856.01300000000003</v>
      </c>
      <c r="E63">
        <v>594.71900000000005</v>
      </c>
      <c r="F63">
        <v>727.99</v>
      </c>
    </row>
    <row r="64" spans="1:6" x14ac:dyDescent="0.2">
      <c r="A64" t="s">
        <v>92</v>
      </c>
      <c r="B64" t="s">
        <v>22</v>
      </c>
      <c r="C64">
        <v>84</v>
      </c>
      <c r="D64">
        <v>84</v>
      </c>
      <c r="E64">
        <v>84</v>
      </c>
      <c r="F64">
        <v>84</v>
      </c>
    </row>
    <row r="65" spans="1:6" x14ac:dyDescent="0.2">
      <c r="A65" t="s">
        <v>93</v>
      </c>
      <c r="B65" t="s">
        <v>22</v>
      </c>
      <c r="C65">
        <v>1315</v>
      </c>
      <c r="D65">
        <v>1500</v>
      </c>
      <c r="E65">
        <v>890</v>
      </c>
      <c r="F65">
        <v>1925</v>
      </c>
    </row>
    <row r="66" spans="1:6" x14ac:dyDescent="0.2">
      <c r="A66" t="s">
        <v>94</v>
      </c>
      <c r="B66" t="s">
        <v>22</v>
      </c>
      <c r="C66">
        <v>664</v>
      </c>
      <c r="D66">
        <v>3288</v>
      </c>
      <c r="E66">
        <v>1580.768</v>
      </c>
      <c r="F66">
        <v>2371.232</v>
      </c>
    </row>
    <row r="67" spans="1:6" x14ac:dyDescent="0.2">
      <c r="A67" t="s">
        <v>14</v>
      </c>
      <c r="B67" t="s">
        <v>9</v>
      </c>
      <c r="C67">
        <v>89.558000000000007</v>
      </c>
      <c r="D67">
        <v>513.30899999999997</v>
      </c>
      <c r="E67">
        <v>191.684</v>
      </c>
      <c r="F67">
        <v>411.18299999999999</v>
      </c>
    </row>
    <row r="68" spans="1:6" x14ac:dyDescent="0.2">
      <c r="A68" t="s">
        <v>15</v>
      </c>
      <c r="B68" t="s">
        <v>9</v>
      </c>
      <c r="C68">
        <v>670.827</v>
      </c>
      <c r="D68">
        <v>859.82500000000005</v>
      </c>
      <c r="E68">
        <v>755.98099999999999</v>
      </c>
      <c r="F68">
        <v>774.67100000000005</v>
      </c>
    </row>
    <row r="69" spans="1:6" x14ac:dyDescent="0.2">
      <c r="A69" t="s">
        <v>16</v>
      </c>
      <c r="B69" t="s">
        <v>9</v>
      </c>
      <c r="C69">
        <v>591.43299999999999</v>
      </c>
      <c r="D69">
        <v>1503.145</v>
      </c>
      <c r="E69">
        <v>402.72500000000002</v>
      </c>
      <c r="F69">
        <v>1691.8530000000001</v>
      </c>
    </row>
    <row r="70" spans="1:6" x14ac:dyDescent="0.2">
      <c r="A70" t="s">
        <v>64</v>
      </c>
      <c r="B70" t="s">
        <v>9</v>
      </c>
      <c r="C70">
        <v>1140.001</v>
      </c>
      <c r="D70">
        <v>814.87</v>
      </c>
      <c r="E70">
        <v>155.74100000000001</v>
      </c>
      <c r="F70">
        <v>1799.13</v>
      </c>
    </row>
    <row r="71" spans="1:6" x14ac:dyDescent="0.2">
      <c r="A71" t="s">
        <v>65</v>
      </c>
      <c r="B71" t="s">
        <v>9</v>
      </c>
      <c r="C71">
        <v>577.07299999999998</v>
      </c>
      <c r="D71">
        <v>1312.944</v>
      </c>
      <c r="E71">
        <v>692.23900000000003</v>
      </c>
      <c r="F71">
        <v>1197.778</v>
      </c>
    </row>
    <row r="72" spans="1:6" x14ac:dyDescent="0.2">
      <c r="A72" t="s">
        <v>29</v>
      </c>
      <c r="B72" t="s">
        <v>22</v>
      </c>
      <c r="C72">
        <v>-280</v>
      </c>
      <c r="F72">
        <v>-280</v>
      </c>
    </row>
    <row r="73" spans="1:6" x14ac:dyDescent="0.2">
      <c r="A73" t="s">
        <v>95</v>
      </c>
      <c r="B73" t="s">
        <v>22</v>
      </c>
      <c r="C73">
        <v>-360</v>
      </c>
      <c r="D73">
        <v>504</v>
      </c>
      <c r="E73">
        <v>149</v>
      </c>
      <c r="F73">
        <v>-5</v>
      </c>
    </row>
    <row r="74" spans="1:6" x14ac:dyDescent="0.2">
      <c r="A74" t="s">
        <v>96</v>
      </c>
      <c r="B74" t="s">
        <v>22</v>
      </c>
      <c r="C74">
        <v>-227</v>
      </c>
      <c r="E74">
        <v>1</v>
      </c>
      <c r="F74">
        <v>-228</v>
      </c>
    </row>
    <row r="75" spans="1:6" x14ac:dyDescent="0.2">
      <c r="A75" t="s">
        <v>30</v>
      </c>
      <c r="B75" t="s">
        <v>22</v>
      </c>
      <c r="C75">
        <v>-0.35599999999999998</v>
      </c>
      <c r="F75">
        <v>-0.35599999999999998</v>
      </c>
    </row>
    <row r="76" spans="1:6" x14ac:dyDescent="0.2">
      <c r="A76" t="s">
        <v>31</v>
      </c>
      <c r="B76" t="s">
        <v>22</v>
      </c>
      <c r="C76">
        <v>-180</v>
      </c>
      <c r="F76">
        <v>-180</v>
      </c>
    </row>
    <row r="77" spans="1:6" x14ac:dyDescent="0.2">
      <c r="A77" t="s">
        <v>97</v>
      </c>
      <c r="B77" t="s">
        <v>22</v>
      </c>
      <c r="C77">
        <v>-162</v>
      </c>
      <c r="F77">
        <v>-162</v>
      </c>
    </row>
    <row r="78" spans="1:6" x14ac:dyDescent="0.2">
      <c r="A78" t="s">
        <v>98</v>
      </c>
      <c r="B78" t="s">
        <v>22</v>
      </c>
      <c r="C78">
        <v>-515</v>
      </c>
      <c r="F78">
        <v>-515</v>
      </c>
    </row>
    <row r="79" spans="1:6" x14ac:dyDescent="0.2">
      <c r="A79" t="s">
        <v>32</v>
      </c>
      <c r="B79" t="s">
        <v>22</v>
      </c>
      <c r="C79">
        <v>-98</v>
      </c>
      <c r="F79">
        <v>-98</v>
      </c>
    </row>
    <row r="80" spans="1:6" x14ac:dyDescent="0.2">
      <c r="A80" t="s">
        <v>99</v>
      </c>
      <c r="B80" t="s">
        <v>22</v>
      </c>
      <c r="C80">
        <v>-146</v>
      </c>
      <c r="F80">
        <v>-146</v>
      </c>
    </row>
    <row r="81" spans="1:6" x14ac:dyDescent="0.2">
      <c r="A81" t="s">
        <v>33</v>
      </c>
      <c r="B81" t="s">
        <v>22</v>
      </c>
      <c r="C81">
        <v>-427</v>
      </c>
      <c r="E81">
        <v>8</v>
      </c>
      <c r="F81">
        <v>-435</v>
      </c>
    </row>
    <row r="82" spans="1:6" x14ac:dyDescent="0.2">
      <c r="A82" t="s">
        <v>100</v>
      </c>
      <c r="B82" t="s">
        <v>22</v>
      </c>
      <c r="C82">
        <v>-54</v>
      </c>
      <c r="F82">
        <v>-54</v>
      </c>
    </row>
    <row r="83" spans="1:6" x14ac:dyDescent="0.2">
      <c r="A83" t="s">
        <v>101</v>
      </c>
      <c r="B83" t="s">
        <v>22</v>
      </c>
      <c r="D83">
        <v>504</v>
      </c>
      <c r="E83">
        <v>259</v>
      </c>
      <c r="F83">
        <v>245</v>
      </c>
    </row>
    <row r="84" spans="1:6" x14ac:dyDescent="0.2">
      <c r="A84" t="s">
        <v>102</v>
      </c>
      <c r="B84" t="s">
        <v>22</v>
      </c>
      <c r="C84">
        <v>-210</v>
      </c>
      <c r="F84">
        <v>-210</v>
      </c>
    </row>
    <row r="85" spans="1:6" x14ac:dyDescent="0.2">
      <c r="A85" t="s">
        <v>66</v>
      </c>
      <c r="B85" t="s">
        <v>9</v>
      </c>
      <c r="C85">
        <v>145.928</v>
      </c>
      <c r="E85">
        <v>19.298999999999999</v>
      </c>
      <c r="F85">
        <v>126.629</v>
      </c>
    </row>
    <row r="86" spans="1:6" x14ac:dyDescent="0.2">
      <c r="A86" t="s">
        <v>103</v>
      </c>
      <c r="B86" t="s">
        <v>22</v>
      </c>
      <c r="C86">
        <v>76</v>
      </c>
      <c r="E86">
        <v>31</v>
      </c>
      <c r="F86">
        <v>45</v>
      </c>
    </row>
    <row r="87" spans="1:6" x14ac:dyDescent="0.2">
      <c r="A87" t="s">
        <v>104</v>
      </c>
      <c r="B87" t="s">
        <v>22</v>
      </c>
      <c r="C87">
        <v>25</v>
      </c>
      <c r="D87">
        <v>114</v>
      </c>
      <c r="E87">
        <v>37</v>
      </c>
      <c r="F87">
        <v>102</v>
      </c>
    </row>
    <row r="88" spans="1:6" x14ac:dyDescent="0.2">
      <c r="A88" t="s">
        <v>17</v>
      </c>
      <c r="B88" t="s">
        <v>9</v>
      </c>
      <c r="C88">
        <v>88.605000000000004</v>
      </c>
      <c r="D88">
        <v>255.941</v>
      </c>
      <c r="E88">
        <v>183.52699999999999</v>
      </c>
      <c r="F88">
        <v>161.01900000000001</v>
      </c>
    </row>
    <row r="89" spans="1:6" x14ac:dyDescent="0.2">
      <c r="A89" t="s">
        <v>105</v>
      </c>
      <c r="B89" t="s">
        <v>22</v>
      </c>
      <c r="C89">
        <v>31</v>
      </c>
      <c r="D89">
        <v>180</v>
      </c>
      <c r="E89">
        <v>57</v>
      </c>
      <c r="F89">
        <v>154</v>
      </c>
    </row>
    <row r="90" spans="1:6" x14ac:dyDescent="0.2">
      <c r="A90" t="s">
        <v>34</v>
      </c>
      <c r="B90" t="s">
        <v>22</v>
      </c>
      <c r="C90">
        <v>-600</v>
      </c>
      <c r="F90">
        <v>-600</v>
      </c>
    </row>
    <row r="91" spans="1:6" x14ac:dyDescent="0.2">
      <c r="A91" t="s">
        <v>18</v>
      </c>
      <c r="B91" t="s">
        <v>9</v>
      </c>
      <c r="D91">
        <v>514.12400000000002</v>
      </c>
      <c r="E91">
        <v>86.102000000000004</v>
      </c>
      <c r="F91">
        <v>428.02199999999999</v>
      </c>
    </row>
    <row r="92" spans="1:6" x14ac:dyDescent="0.2">
      <c r="A92" t="s">
        <v>19</v>
      </c>
      <c r="B92" t="s">
        <v>9</v>
      </c>
      <c r="D92">
        <v>515.27499999999998</v>
      </c>
      <c r="E92">
        <v>101.29300000000001</v>
      </c>
      <c r="F92">
        <v>413.98200000000003</v>
      </c>
    </row>
    <row r="93" spans="1:6" x14ac:dyDescent="0.2">
      <c r="A93" t="s">
        <v>106</v>
      </c>
      <c r="B93" t="s">
        <v>22</v>
      </c>
      <c r="D93">
        <v>504</v>
      </c>
      <c r="E93">
        <v>212</v>
      </c>
      <c r="F93">
        <v>292</v>
      </c>
    </row>
    <row r="94" spans="1:6" x14ac:dyDescent="0.2">
      <c r="A94" t="s">
        <v>107</v>
      </c>
      <c r="B94" t="s">
        <v>22</v>
      </c>
      <c r="D94">
        <v>504</v>
      </c>
      <c r="E94">
        <v>171</v>
      </c>
      <c r="F94">
        <v>333</v>
      </c>
    </row>
    <row r="95" spans="1:6" x14ac:dyDescent="0.2">
      <c r="A95" t="s">
        <v>67</v>
      </c>
      <c r="B95" t="s">
        <v>9</v>
      </c>
      <c r="D95">
        <v>136.64099999999999</v>
      </c>
      <c r="E95">
        <v>2.4670000000000001</v>
      </c>
      <c r="F95">
        <v>134.17400000000001</v>
      </c>
    </row>
    <row r="96" spans="1:6" x14ac:dyDescent="0.2">
      <c r="A96" t="s">
        <v>68</v>
      </c>
      <c r="B96" t="s">
        <v>9</v>
      </c>
      <c r="D96">
        <v>137.35</v>
      </c>
      <c r="E96">
        <v>12.279</v>
      </c>
      <c r="F96">
        <v>125.071</v>
      </c>
    </row>
    <row r="97" spans="1:6" x14ac:dyDescent="0.2">
      <c r="A97" t="s">
        <v>108</v>
      </c>
      <c r="B97" t="s">
        <v>22</v>
      </c>
      <c r="C97">
        <v>-228</v>
      </c>
      <c r="E97">
        <v>352</v>
      </c>
      <c r="F97">
        <v>-580</v>
      </c>
    </row>
    <row r="98" spans="1:6" x14ac:dyDescent="0.2">
      <c r="A98" t="s">
        <v>69</v>
      </c>
      <c r="B98" t="s">
        <v>9</v>
      </c>
      <c r="C98">
        <v>-432.08199999999999</v>
      </c>
      <c r="E98">
        <v>322.142</v>
      </c>
      <c r="F98">
        <v>-754.22400000000005</v>
      </c>
    </row>
    <row r="99" spans="1:6" x14ac:dyDescent="0.2">
      <c r="A99" t="s">
        <v>20</v>
      </c>
      <c r="B99" t="s">
        <v>9</v>
      </c>
      <c r="C99">
        <v>-65.131</v>
      </c>
      <c r="E99">
        <v>71.882999999999996</v>
      </c>
      <c r="F99">
        <v>-137.01400000000001</v>
      </c>
    </row>
    <row r="100" spans="1:6" x14ac:dyDescent="0.2">
      <c r="A100" t="s">
        <v>70</v>
      </c>
      <c r="B100" t="s">
        <v>9</v>
      </c>
      <c r="C100">
        <v>-10.754</v>
      </c>
      <c r="F100">
        <v>-10.754</v>
      </c>
    </row>
  </sheetData>
  <autoFilter ref="A1:F100" xr:uid="{229DAC16-BF30-4FBD-A80B-B9C576AEFD72}">
    <sortState xmlns:xlrd2="http://schemas.microsoft.com/office/spreadsheetml/2017/richdata2" ref="A2:F100">
      <sortCondition ref="A1:A1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2023-09-28T08:12:31Z</dcterms:modified>
</cp:coreProperties>
</file>