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9,23 филиалы КИ\"/>
    </mc:Choice>
  </mc:AlternateContent>
  <xr:revisionPtr revIDLastSave="0" documentId="13_ncr:1_{78B0D5F2-009F-49E8-BB57-4068317D2C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S469" i="1" s="1"/>
  <c r="M456" i="1"/>
  <c r="U453" i="1"/>
  <c r="U452" i="1"/>
  <c r="W451" i="1"/>
  <c r="V451" i="1"/>
  <c r="M451" i="1"/>
  <c r="V450" i="1"/>
  <c r="V452" i="1" s="1"/>
  <c r="M450" i="1"/>
  <c r="U448" i="1"/>
  <c r="U447" i="1"/>
  <c r="V446" i="1"/>
  <c r="V448" i="1" s="1"/>
  <c r="M446" i="1"/>
  <c r="W445" i="1"/>
  <c r="V445" i="1"/>
  <c r="V447" i="1" s="1"/>
  <c r="M445" i="1"/>
  <c r="U443" i="1"/>
  <c r="U442" i="1"/>
  <c r="W441" i="1"/>
  <c r="V441" i="1"/>
  <c r="M441" i="1"/>
  <c r="V440" i="1"/>
  <c r="V442" i="1" s="1"/>
  <c r="M440" i="1"/>
  <c r="U438" i="1"/>
  <c r="U437" i="1"/>
  <c r="V436" i="1"/>
  <c r="V438" i="1" s="1"/>
  <c r="M436" i="1"/>
  <c r="W435" i="1"/>
  <c r="V435" i="1"/>
  <c r="R469" i="1" s="1"/>
  <c r="M435" i="1"/>
  <c r="U431" i="1"/>
  <c r="U430" i="1"/>
  <c r="W429" i="1"/>
  <c r="V429" i="1"/>
  <c r="M429" i="1"/>
  <c r="V428" i="1"/>
  <c r="V430" i="1" s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V426" i="1" s="1"/>
  <c r="M419" i="1"/>
  <c r="U417" i="1"/>
  <c r="U416" i="1"/>
  <c r="V415" i="1"/>
  <c r="V417" i="1" s="1"/>
  <c r="M415" i="1"/>
  <c r="W414" i="1"/>
  <c r="V414" i="1"/>
  <c r="V416" i="1" s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V411" i="1" s="1"/>
  <c r="M403" i="1"/>
  <c r="W402" i="1"/>
  <c r="V402" i="1"/>
  <c r="Q469" i="1" s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W388" i="1"/>
  <c r="V388" i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V389" i="1" s="1"/>
  <c r="M382" i="1"/>
  <c r="U380" i="1"/>
  <c r="U379" i="1"/>
  <c r="V378" i="1"/>
  <c r="V380" i="1" s="1"/>
  <c r="M378" i="1"/>
  <c r="W377" i="1"/>
  <c r="V377" i="1"/>
  <c r="P469" i="1" s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V370" i="1" s="1"/>
  <c r="M366" i="1"/>
  <c r="U364" i="1"/>
  <c r="U363" i="1"/>
  <c r="V362" i="1"/>
  <c r="V364" i="1" s="1"/>
  <c r="M362" i="1"/>
  <c r="U360" i="1"/>
  <c r="U359" i="1"/>
  <c r="V358" i="1"/>
  <c r="W358" i="1" s="1"/>
  <c r="M358" i="1"/>
  <c r="W357" i="1"/>
  <c r="V357" i="1"/>
  <c r="M357" i="1"/>
  <c r="V356" i="1"/>
  <c r="V360" i="1" s="1"/>
  <c r="M356" i="1"/>
  <c r="W355" i="1"/>
  <c r="V355" i="1"/>
  <c r="V359" i="1" s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V352" i="1" s="1"/>
  <c r="M339" i="1"/>
  <c r="U337" i="1"/>
  <c r="U336" i="1"/>
  <c r="V335" i="1"/>
  <c r="V337" i="1" s="1"/>
  <c r="M335" i="1"/>
  <c r="W334" i="1"/>
  <c r="V334" i="1"/>
  <c r="O469" i="1" s="1"/>
  <c r="M334" i="1"/>
  <c r="U330" i="1"/>
  <c r="V329" i="1"/>
  <c r="U329" i="1"/>
  <c r="W328" i="1"/>
  <c r="W329" i="1" s="1"/>
  <c r="V328" i="1"/>
  <c r="V330" i="1" s="1"/>
  <c r="M328" i="1"/>
  <c r="U326" i="1"/>
  <c r="U325" i="1"/>
  <c r="W324" i="1"/>
  <c r="V324" i="1"/>
  <c r="M324" i="1"/>
  <c r="V323" i="1"/>
  <c r="W323" i="1" s="1"/>
  <c r="M323" i="1"/>
  <c r="W322" i="1"/>
  <c r="V322" i="1"/>
  <c r="M322" i="1"/>
  <c r="V321" i="1"/>
  <c r="M321" i="1"/>
  <c r="U319" i="1"/>
  <c r="U318" i="1"/>
  <c r="V317" i="1"/>
  <c r="W317" i="1" s="1"/>
  <c r="M317" i="1"/>
  <c r="W316" i="1"/>
  <c r="W318" i="1" s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W309" i="1"/>
  <c r="V309" i="1"/>
  <c r="M309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U297" i="1"/>
  <c r="W296" i="1"/>
  <c r="V296" i="1"/>
  <c r="M296" i="1"/>
  <c r="V295" i="1"/>
  <c r="V298" i="1" s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V279" i="1" s="1"/>
  <c r="M278" i="1"/>
  <c r="U276" i="1"/>
  <c r="U275" i="1"/>
  <c r="V274" i="1"/>
  <c r="V275" i="1" s="1"/>
  <c r="M274" i="1"/>
  <c r="U272" i="1"/>
  <c r="U271" i="1"/>
  <c r="V270" i="1"/>
  <c r="W270" i="1" s="1"/>
  <c r="M270" i="1"/>
  <c r="W269" i="1"/>
  <c r="V269" i="1"/>
  <c r="M269" i="1"/>
  <c r="V268" i="1"/>
  <c r="V271" i="1" s="1"/>
  <c r="M268" i="1"/>
  <c r="U266" i="1"/>
  <c r="U265" i="1"/>
  <c r="V264" i="1"/>
  <c r="L469" i="1" s="1"/>
  <c r="M264" i="1"/>
  <c r="U261" i="1"/>
  <c r="U260" i="1"/>
  <c r="V259" i="1"/>
  <c r="W259" i="1" s="1"/>
  <c r="M259" i="1"/>
  <c r="W258" i="1"/>
  <c r="W260" i="1" s="1"/>
  <c r="V258" i="1"/>
  <c r="V260" i="1" s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K469" i="1" s="1"/>
  <c r="M248" i="1"/>
  <c r="U245" i="1"/>
  <c r="U244" i="1"/>
  <c r="V243" i="1"/>
  <c r="W243" i="1" s="1"/>
  <c r="M243" i="1"/>
  <c r="W242" i="1"/>
  <c r="V242" i="1"/>
  <c r="M242" i="1"/>
  <c r="V241" i="1"/>
  <c r="M241" i="1"/>
  <c r="U239" i="1"/>
  <c r="U238" i="1"/>
  <c r="V237" i="1"/>
  <c r="W237" i="1" s="1"/>
  <c r="M237" i="1"/>
  <c r="W236" i="1"/>
  <c r="V236" i="1"/>
  <c r="W235" i="1"/>
  <c r="W238" i="1" s="1"/>
  <c r="V235" i="1"/>
  <c r="V238" i="1" s="1"/>
  <c r="U233" i="1"/>
  <c r="U232" i="1"/>
  <c r="V231" i="1"/>
  <c r="W231" i="1" s="1"/>
  <c r="M231" i="1"/>
  <c r="W230" i="1"/>
  <c r="V230" i="1"/>
  <c r="M230" i="1"/>
  <c r="V229" i="1"/>
  <c r="W229" i="1" s="1"/>
  <c r="M229" i="1"/>
  <c r="W228" i="1"/>
  <c r="W232" i="1" s="1"/>
  <c r="V228" i="1"/>
  <c r="V232" i="1" s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M219" i="1"/>
  <c r="U217" i="1"/>
  <c r="U216" i="1"/>
  <c r="V215" i="1"/>
  <c r="W215" i="1" s="1"/>
  <c r="M215" i="1"/>
  <c r="W214" i="1"/>
  <c r="V214" i="1"/>
  <c r="M214" i="1"/>
  <c r="V213" i="1"/>
  <c r="W213" i="1" s="1"/>
  <c r="M213" i="1"/>
  <c r="W212" i="1"/>
  <c r="W216" i="1" s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W181" i="1" s="1"/>
  <c r="V164" i="1"/>
  <c r="V181" i="1" s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V157" i="1"/>
  <c r="M157" i="1"/>
  <c r="U155" i="1"/>
  <c r="U154" i="1"/>
  <c r="V153" i="1"/>
  <c r="W153" i="1" s="1"/>
  <c r="M153" i="1"/>
  <c r="W152" i="1"/>
  <c r="W154" i="1" s="1"/>
  <c r="V152" i="1"/>
  <c r="V154" i="1" s="1"/>
  <c r="U150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H469" i="1" s="1"/>
  <c r="M135" i="1"/>
  <c r="U132" i="1"/>
  <c r="U131" i="1"/>
  <c r="V130" i="1"/>
  <c r="W130" i="1" s="1"/>
  <c r="M130" i="1"/>
  <c r="V129" i="1"/>
  <c r="W129" i="1" s="1"/>
  <c r="M129" i="1"/>
  <c r="W128" i="1"/>
  <c r="W131" i="1" s="1"/>
  <c r="V128" i="1"/>
  <c r="V131" i="1" s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V119" i="1"/>
  <c r="F469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W110" i="1"/>
  <c r="V110" i="1"/>
  <c r="V115" i="1" s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W107" i="1" s="1"/>
  <c r="V99" i="1"/>
  <c r="V107" i="1" s="1"/>
  <c r="U97" i="1"/>
  <c r="U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V96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W79" i="1" s="1"/>
  <c r="M79" i="1"/>
  <c r="W78" i="1"/>
  <c r="V78" i="1"/>
  <c r="V84" i="1" s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M60" i="1"/>
  <c r="W59" i="1"/>
  <c r="W75" i="1" s="1"/>
  <c r="V59" i="1"/>
  <c r="U56" i="1"/>
  <c r="U55" i="1"/>
  <c r="V54" i="1"/>
  <c r="W54" i="1" s="1"/>
  <c r="V53" i="1"/>
  <c r="W53" i="1" s="1"/>
  <c r="M53" i="1"/>
  <c r="W52" i="1"/>
  <c r="V52" i="1"/>
  <c r="M52" i="1"/>
  <c r="U49" i="1"/>
  <c r="U48" i="1"/>
  <c r="W47" i="1"/>
  <c r="V47" i="1"/>
  <c r="M47" i="1"/>
  <c r="V46" i="1"/>
  <c r="C469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3" i="1" s="1"/>
  <c r="V22" i="1"/>
  <c r="M22" i="1"/>
  <c r="H10" i="1"/>
  <c r="A9" i="1"/>
  <c r="F10" i="1" s="1"/>
  <c r="D7" i="1"/>
  <c r="N6" i="1"/>
  <c r="M2" i="1"/>
  <c r="M469" i="1" l="1"/>
  <c r="U462" i="1"/>
  <c r="W55" i="1"/>
  <c r="W84" i="1"/>
  <c r="W115" i="1"/>
  <c r="H9" i="1"/>
  <c r="A10" i="1"/>
  <c r="B469" i="1"/>
  <c r="V461" i="1"/>
  <c r="V460" i="1"/>
  <c r="V24" i="1"/>
  <c r="V32" i="1"/>
  <c r="V38" i="1"/>
  <c r="V42" i="1"/>
  <c r="V48" i="1"/>
  <c r="V56" i="1"/>
  <c r="V76" i="1"/>
  <c r="V85" i="1"/>
  <c r="V97" i="1"/>
  <c r="V108" i="1"/>
  <c r="V116" i="1"/>
  <c r="V123" i="1"/>
  <c r="W135" i="1"/>
  <c r="W143" i="1" s="1"/>
  <c r="V144" i="1"/>
  <c r="I469" i="1"/>
  <c r="V149" i="1"/>
  <c r="V150" i="1"/>
  <c r="V155" i="1"/>
  <c r="V162" i="1"/>
  <c r="W157" i="1"/>
  <c r="W161" i="1" s="1"/>
  <c r="V161" i="1"/>
  <c r="W205" i="1"/>
  <c r="V216" i="1"/>
  <c r="V217" i="1"/>
  <c r="V226" i="1"/>
  <c r="W219" i="1"/>
  <c r="W225" i="1" s="1"/>
  <c r="V233" i="1"/>
  <c r="V239" i="1"/>
  <c r="V244" i="1"/>
  <c r="W241" i="1"/>
  <c r="W244" i="1" s="1"/>
  <c r="V245" i="1"/>
  <c r="F9" i="1"/>
  <c r="J9" i="1"/>
  <c r="W22" i="1"/>
  <c r="W23" i="1" s="1"/>
  <c r="V23" i="1"/>
  <c r="U459" i="1"/>
  <c r="W26" i="1"/>
  <c r="W32" i="1" s="1"/>
  <c r="W40" i="1"/>
  <c r="W41" i="1" s="1"/>
  <c r="W46" i="1"/>
  <c r="W48" i="1" s="1"/>
  <c r="V49" i="1"/>
  <c r="D469" i="1"/>
  <c r="V55" i="1"/>
  <c r="E469" i="1"/>
  <c r="V75" i="1"/>
  <c r="W87" i="1"/>
  <c r="W96" i="1" s="1"/>
  <c r="W119" i="1"/>
  <c r="W123" i="1" s="1"/>
  <c r="V124" i="1"/>
  <c r="G469" i="1"/>
  <c r="V132" i="1"/>
  <c r="V143" i="1"/>
  <c r="V182" i="1"/>
  <c r="V187" i="1"/>
  <c r="W184" i="1"/>
  <c r="W186" i="1" s="1"/>
  <c r="V205" i="1"/>
  <c r="V225" i="1"/>
  <c r="V255" i="1"/>
  <c r="V261" i="1"/>
  <c r="V266" i="1"/>
  <c r="V272" i="1"/>
  <c r="V276" i="1"/>
  <c r="V280" i="1"/>
  <c r="V293" i="1"/>
  <c r="V297" i="1"/>
  <c r="W313" i="1"/>
  <c r="W416" i="1"/>
  <c r="J469" i="1"/>
  <c r="V206" i="1"/>
  <c r="W248" i="1"/>
  <c r="W255" i="1" s="1"/>
  <c r="V256" i="1"/>
  <c r="W264" i="1"/>
  <c r="W265" i="1" s="1"/>
  <c r="V265" i="1"/>
  <c r="W268" i="1"/>
  <c r="W271" i="1" s="1"/>
  <c r="W274" i="1"/>
  <c r="W275" i="1" s="1"/>
  <c r="W278" i="1"/>
  <c r="W279" i="1" s="1"/>
  <c r="W284" i="1"/>
  <c r="W292" i="1" s="1"/>
  <c r="V292" i="1"/>
  <c r="W295" i="1"/>
  <c r="W297" i="1" s="1"/>
  <c r="N469" i="1"/>
  <c r="V314" i="1"/>
  <c r="V313" i="1"/>
  <c r="V319" i="1"/>
  <c r="V326" i="1"/>
  <c r="W321" i="1"/>
  <c r="W325" i="1" s="1"/>
  <c r="V325" i="1"/>
  <c r="W335" i="1"/>
  <c r="W336" i="1" s="1"/>
  <c r="V336" i="1"/>
  <c r="W339" i="1"/>
  <c r="W352" i="1" s="1"/>
  <c r="V353" i="1"/>
  <c r="W356" i="1"/>
  <c r="W359" i="1" s="1"/>
  <c r="W362" i="1"/>
  <c r="W363" i="1" s="1"/>
  <c r="V363" i="1"/>
  <c r="W366" i="1"/>
  <c r="W369" i="1" s="1"/>
  <c r="V369" i="1"/>
  <c r="W378" i="1"/>
  <c r="W379" i="1" s="1"/>
  <c r="V379" i="1"/>
  <c r="W382" i="1"/>
  <c r="W389" i="1" s="1"/>
  <c r="V390" i="1"/>
  <c r="W403" i="1"/>
  <c r="W411" i="1" s="1"/>
  <c r="V412" i="1"/>
  <c r="W415" i="1"/>
  <c r="W419" i="1"/>
  <c r="W425" i="1" s="1"/>
  <c r="V425" i="1"/>
  <c r="W428" i="1"/>
  <c r="W430" i="1" s="1"/>
  <c r="V431" i="1"/>
  <c r="W436" i="1"/>
  <c r="W437" i="1" s="1"/>
  <c r="V437" i="1"/>
  <c r="W440" i="1"/>
  <c r="W442" i="1" s="1"/>
  <c r="V443" i="1"/>
  <c r="W446" i="1"/>
  <c r="W447" i="1" s="1"/>
  <c r="W450" i="1"/>
  <c r="W452" i="1" s="1"/>
  <c r="V453" i="1"/>
  <c r="V458" i="1"/>
  <c r="W456" i="1"/>
  <c r="W457" i="1" s="1"/>
  <c r="V457" i="1"/>
  <c r="V463" i="1" l="1"/>
  <c r="V459" i="1"/>
  <c r="W464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<sst xmlns="http://schemas.openxmlformats.org/spreadsheetml/2006/main" count="1679" uniqueCount="644">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</sst>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416" zoomScaleNormal="100" zoomScaleSheetLayoutView="100" workbookViewId="0">
      <selection activeCell="U287" sqref="U28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276.13159999999999</v>
      </c>
      <c r="V119" s="305">
        <f>IFERROR(IF(U119="",0,CEILING((U119/$H119),1)*$H119),"")</f>
        <v>283.5</v>
      </c>
      <c r="W119" s="37">
        <f>IFERROR(IF(V119=0,"",ROUNDUP(V119/H119,0)*0.02175),"")</f>
        <v>0.76124999999999998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34.090320987654323</v>
      </c>
      <c r="V123" s="306">
        <f>IFERROR(V119/H119,"0")+IFERROR(V120/H120,"0")+IFERROR(V121/H121,"0")+IFERROR(V122/H122,"0")</f>
        <v>35</v>
      </c>
      <c r="W123" s="306">
        <f>IFERROR(IF(W119="",0,W119),"0")+IFERROR(IF(W120="",0,W120),"0")+IFERROR(IF(W121="",0,W121),"0")+IFERROR(IF(W122="",0,W122),"0")</f>
        <v>0.76124999999999998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276.13159999999999</v>
      </c>
      <c r="V124" s="306">
        <f>IFERROR(SUM(V119:V122),"0")</f>
        <v>283.5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119.9572</v>
      </c>
      <c r="V167" s="305">
        <f t="shared" si="8"/>
        <v>120</v>
      </c>
      <c r="W167" s="37">
        <f>IFERROR(IF(V167=0,"",ROUNDUP(V167/H167,0)*0.01196),"")</f>
        <v>0.35880000000000001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340.75459999999998</v>
      </c>
      <c r="V168" s="305">
        <f t="shared" si="8"/>
        <v>343.2</v>
      </c>
      <c r="W168" s="37">
        <f>IFERROR(IF(V168=0,"",ROUNDUP(V168/H168,0)*0.02175),"")</f>
        <v>0.95699999999999996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73.675787179487173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74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1.3157999999999999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460.71179999999998</v>
      </c>
      <c r="V182" s="306">
        <f>IFERROR(SUM(V164:V180),"0")</f>
        <v>463.2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354</v>
      </c>
      <c r="V185" s="305">
        <f>IFERROR(IF(U185="",0,CEILING((U185/$H185),1)*$H185),"")</f>
        <v>355.2</v>
      </c>
      <c r="W185" s="37">
        <f>IFERROR(IF(V185=0,"",ROUNDUP(V185/H185,0)*0.00753),"")</f>
        <v>1.1144400000000001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147.5</v>
      </c>
      <c r="V186" s="306">
        <f>IFERROR(V184/H184,"0")+IFERROR(V185/H185,"0")</f>
        <v>148</v>
      </c>
      <c r="W186" s="306">
        <f>IFERROR(IF(W184="",0,W184),"0")+IFERROR(IF(W185="",0,W185),"0")</f>
        <v>1.1144400000000001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354</v>
      </c>
      <c r="V187" s="306">
        <f>IFERROR(SUM(V184:V185),"0")</f>
        <v>355.2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321.74520000000001</v>
      </c>
      <c r="V212" s="305">
        <f>IFERROR(IF(U212="",0,CEILING((U212/$H212),1)*$H212),"")</f>
        <v>323.40000000000003</v>
      </c>
      <c r="W212" s="37">
        <f>IFERROR(IF(V212=0,"",ROUNDUP(V212/H212,0)*0.00753),"")</f>
        <v>0.57981000000000005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76.605999999999995</v>
      </c>
      <c r="V216" s="306">
        <f>IFERROR(V212/H212,"0")+IFERROR(V213/H213,"0")+IFERROR(V214/H214,"0")+IFERROR(V215/H215,"0")</f>
        <v>77</v>
      </c>
      <c r="W216" s="306">
        <f>IFERROR(IF(W212="",0,W212),"0")+IFERROR(IF(W213="",0,W213),"0")+IFERROR(IF(W214="",0,W214),"0")+IFERROR(IF(W215="",0,W215),"0")</f>
        <v>0.57981000000000005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321.74520000000001</v>
      </c>
      <c r="V217" s="306">
        <f>IFERROR(SUM(V212:V215),"0")</f>
        <v>323.40000000000003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757.10400000000004</v>
      </c>
      <c r="V228" s="305">
        <f>IFERROR(IF(U228="",0,CEILING((U228/$H228),1)*$H228),"")</f>
        <v>764.4</v>
      </c>
      <c r="W228" s="37">
        <f>IFERROR(IF(V228=0,"",ROUNDUP(V228/H228,0)*0.02175),"")</f>
        <v>1.97925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90.131428571428572</v>
      </c>
      <c r="V232" s="306">
        <f>IFERROR(V228/H228,"0")+IFERROR(V229/H229,"0")+IFERROR(V230/H230,"0")+IFERROR(V231/H231,"0")</f>
        <v>91</v>
      </c>
      <c r="W232" s="306">
        <f>IFERROR(IF(W228="",0,W228),"0")+IFERROR(IF(W229="",0,W229),"0")+IFERROR(IF(W230="",0,W230),"0")+IFERROR(IF(W231="",0,W231),"0")</f>
        <v>1.97925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757.10400000000004</v>
      </c>
      <c r="V233" s="306">
        <f>IFERROR(SUM(V228:V231),"0")</f>
        <v>764.4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1362.375400000001</v>
      </c>
      <c r="V285" s="305">
        <f t="shared" si="14"/>
        <v>1365</v>
      </c>
      <c r="W285" s="37">
        <f>IFERROR(IF(V285=0,"",ROUNDUP(V285/H285,0)*0.02175),"")</f>
        <v>1.97925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3900</v>
      </c>
      <c r="V286" s="305">
        <f t="shared" si="14"/>
        <v>3900</v>
      </c>
      <c r="W286" s="37">
        <f>IFERROR(IF(V286=0,"",ROUNDUP(V286/H286,0)*0.02175),"")</f>
        <v>5.6549999999999994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350.82502666666676</v>
      </c>
      <c r="V292" s="306">
        <f>IFERROR(V284/H284,"0")+IFERROR(V285/H285,"0")+IFERROR(V286/H286,"0")+IFERROR(V287/H287,"0")+IFERROR(V288/H288,"0")+IFERROR(V289/H289,"0")+IFERROR(V290/H290,"0")+IFERROR(V291/H291,"0")</f>
        <v>351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7.6342499999999998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5262.3754000000008</v>
      </c>
      <c r="V293" s="306">
        <f>IFERROR(SUM(V284:V291),"0")</f>
        <v>5265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471.4199999999999</v>
      </c>
      <c r="V321" s="305">
        <f>IFERROR(IF(U321="",0,CEILING((U321/$H321),1)*$H321),"")</f>
        <v>475.8</v>
      </c>
      <c r="W321" s="37">
        <f>IFERROR(IF(V321=0,"",ROUNDUP(V321/H321,0)*0.02175),"")</f>
        <v>1.3267499999999999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60.438461538461524</v>
      </c>
      <c r="V325" s="306">
        <f>IFERROR(V321/H321,"0")+IFERROR(V322/H322,"0")+IFERROR(V323/H323,"0")+IFERROR(V324/H324,"0")</f>
        <v>61</v>
      </c>
      <c r="W325" s="306">
        <f>IFERROR(IF(W321="",0,W321),"0")+IFERROR(IF(W322="",0,W322),"0")+IFERROR(IF(W323="",0,W323),"0")+IFERROR(IF(W324="",0,W324),"0")</f>
        <v>1.3267499999999999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471.4199999999999</v>
      </c>
      <c r="V326" s="306">
        <f>IFERROR(SUM(V321:V324),"0")</f>
        <v>475.8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138.17519999999999</v>
      </c>
      <c r="V339" s="305">
        <f t="shared" ref="V339:V351" si="15">IFERROR(IF(U339="",0,CEILING((U339/$H339),1)*$H339),"")</f>
        <v>138.6</v>
      </c>
      <c r="W339" s="37">
        <f>IFERROR(IF(V339=0,"",ROUNDUP(V339/H339,0)*0.00753),"")</f>
        <v>0.24849000000000002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16.660000000000011</v>
      </c>
      <c r="V350" s="305">
        <f t="shared" si="15"/>
        <v>16.8</v>
      </c>
      <c r="W350" s="37">
        <f t="shared" si="16"/>
        <v>4.0160000000000001E-2</v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40.832190476190476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41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0.28865000000000002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154.83519999999999</v>
      </c>
      <c r="V353" s="306">
        <f>IFERROR(SUM(V339:V351),"0")</f>
        <v>155.4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220.898</v>
      </c>
      <c r="V383" s="305">
        <f t="shared" si="17"/>
        <v>224</v>
      </c>
      <c r="W383" s="37">
        <f>IFERROR(IF(V383=0,"",ROUNDUP(V383/H383,0)*0.00937),"")</f>
        <v>0.52471999999999996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17.079999999999998</v>
      </c>
      <c r="V384" s="305">
        <f t="shared" si="17"/>
        <v>18.900000000000002</v>
      </c>
      <c r="W384" s="37">
        <f>IFERROR(IF(V384=0,"",ROUNDUP(V384/H384,0)*0.00502),"")</f>
        <v>4.5179999999999998E-2</v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63.357833333333332</v>
      </c>
      <c r="V389" s="306">
        <f>IFERROR(V382/H382,"0")+IFERROR(V383/H383,"0")+IFERROR(V384/H384,"0")+IFERROR(V385/H385,"0")+IFERROR(V386/H386,"0")+IFERROR(V387/H387,"0")+IFERROR(V388/H388,"0")</f>
        <v>65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0.56989999999999996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237.97800000000001</v>
      </c>
      <c r="V390" s="306">
        <f>IFERROR(SUM(V382:V388),"0")</f>
        <v>242.9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8296.3011999999999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8328.8000000000011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8686.8059519118469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8721.4300000000021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14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14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9036.8059519118469</v>
      </c>
      <c r="V462" s="306">
        <f>GrossWeightTotalR+PalletQtyTotalR*25</f>
        <v>9071.4300000000021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937.45704875322213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943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15.570100000000002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47">
        <f>IFERROR(V119*1,"0")+IFERROR(V120*1,"0")+IFERROR(V121*1,"0")+IFERROR(V122*1,"0")</f>
        <v>283.5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818.4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1087.8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5265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475.8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155.4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242.9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2023-09-21T10:41:26Z</dcterms:modified>
</cp:coreProperties>
</file>