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пт 11,07,23\Пушкарный\"/>
    </mc:Choice>
  </mc:AlternateContent>
  <xr:revisionPtr revIDLastSave="0" documentId="13_ncr:1_{8E1F0385-5A5E-44DE-8837-E0C6002B66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V409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W395" i="2"/>
  <c r="V395" i="2"/>
  <c r="W394" i="2"/>
  <c r="W396" i="2" s="1"/>
  <c r="V394" i="2"/>
  <c r="V397" i="2" s="1"/>
  <c r="U392" i="2"/>
  <c r="U391" i="2"/>
  <c r="V390" i="2"/>
  <c r="W390" i="2" s="1"/>
  <c r="V389" i="2"/>
  <c r="W389" i="2" s="1"/>
  <c r="V388" i="2"/>
  <c r="M388" i="2"/>
  <c r="W387" i="2"/>
  <c r="V387" i="2"/>
  <c r="W386" i="2"/>
  <c r="V386" i="2"/>
  <c r="V385" i="2"/>
  <c r="W385" i="2" s="1"/>
  <c r="U383" i="2"/>
  <c r="U382" i="2"/>
  <c r="V381" i="2"/>
  <c r="W381" i="2" s="1"/>
  <c r="V380" i="2"/>
  <c r="W380" i="2" s="1"/>
  <c r="W382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W368" i="2"/>
  <c r="V368" i="2"/>
  <c r="W367" i="2"/>
  <c r="V367" i="2"/>
  <c r="U363" i="2"/>
  <c r="U362" i="2"/>
  <c r="V361" i="2"/>
  <c r="W361" i="2" s="1"/>
  <c r="V360" i="2"/>
  <c r="W360" i="2" s="1"/>
  <c r="V359" i="2"/>
  <c r="W359" i="2" s="1"/>
  <c r="V358" i="2"/>
  <c r="W358" i="2" s="1"/>
  <c r="V357" i="2"/>
  <c r="V355" i="2"/>
  <c r="U355" i="2"/>
  <c r="V354" i="2"/>
  <c r="U354" i="2"/>
  <c r="W353" i="2"/>
  <c r="V353" i="2"/>
  <c r="W352" i="2"/>
  <c r="W354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W344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W330" i="2"/>
  <c r="V330" i="2"/>
  <c r="V328" i="2"/>
  <c r="U328" i="2"/>
  <c r="U327" i="2"/>
  <c r="V326" i="2"/>
  <c r="W325" i="2"/>
  <c r="V325" i="2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W299" i="2"/>
  <c r="V299" i="2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V283" i="2" s="1"/>
  <c r="U278" i="2"/>
  <c r="U277" i="2"/>
  <c r="V276" i="2"/>
  <c r="W276" i="2" s="1"/>
  <c r="V275" i="2"/>
  <c r="W275" i="2" s="1"/>
  <c r="W274" i="2"/>
  <c r="V274" i="2"/>
  <c r="W273" i="2"/>
  <c r="V273" i="2"/>
  <c r="W272" i="2"/>
  <c r="V272" i="2"/>
  <c r="V271" i="2"/>
  <c r="W271" i="2" s="1"/>
  <c r="W270" i="2"/>
  <c r="V270" i="2"/>
  <c r="V269" i="2"/>
  <c r="U265" i="2"/>
  <c r="V264" i="2"/>
  <c r="U264" i="2"/>
  <c r="W263" i="2"/>
  <c r="W264" i="2" s="1"/>
  <c r="V263" i="2"/>
  <c r="V265" i="2" s="1"/>
  <c r="U261" i="2"/>
  <c r="U260" i="2"/>
  <c r="W259" i="2"/>
  <c r="W260" i="2" s="1"/>
  <c r="V259" i="2"/>
  <c r="V261" i="2" s="1"/>
  <c r="V257" i="2"/>
  <c r="U257" i="2"/>
  <c r="U256" i="2"/>
  <c r="V255" i="2"/>
  <c r="V256" i="2" s="1"/>
  <c r="M255" i="2"/>
  <c r="U253" i="2"/>
  <c r="U252" i="2"/>
  <c r="V251" i="2"/>
  <c r="W251" i="2" s="1"/>
  <c r="W250" i="2"/>
  <c r="V250" i="2"/>
  <c r="V249" i="2"/>
  <c r="W249" i="2" s="1"/>
  <c r="W252" i="2" s="1"/>
  <c r="U247" i="2"/>
  <c r="V246" i="2"/>
  <c r="U246" i="2"/>
  <c r="W245" i="2"/>
  <c r="V245" i="2"/>
  <c r="W244" i="2"/>
  <c r="W246" i="2" s="1"/>
  <c r="V244" i="2"/>
  <c r="U241" i="2"/>
  <c r="U240" i="2"/>
  <c r="V239" i="2"/>
  <c r="W239" i="2" s="1"/>
  <c r="V238" i="2"/>
  <c r="U236" i="2"/>
  <c r="U235" i="2"/>
  <c r="W234" i="2"/>
  <c r="V234" i="2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W222" i="2"/>
  <c r="V222" i="2"/>
  <c r="V221" i="2"/>
  <c r="W221" i="2" s="1"/>
  <c r="V220" i="2"/>
  <c r="U218" i="2"/>
  <c r="V217" i="2"/>
  <c r="U217" i="2"/>
  <c r="W216" i="2"/>
  <c r="V216" i="2"/>
  <c r="W215" i="2"/>
  <c r="V215" i="2"/>
  <c r="W214" i="2"/>
  <c r="W217" i="2" s="1"/>
  <c r="V214" i="2"/>
  <c r="V218" i="2" s="1"/>
  <c r="U212" i="2"/>
  <c r="U211" i="2"/>
  <c r="V210" i="2"/>
  <c r="W210" i="2" s="1"/>
  <c r="V209" i="2"/>
  <c r="W209" i="2" s="1"/>
  <c r="V208" i="2"/>
  <c r="W208" i="2" s="1"/>
  <c r="W207" i="2"/>
  <c r="V207" i="2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W197" i="2"/>
  <c r="V197" i="2"/>
  <c r="V196" i="2"/>
  <c r="W196" i="2" s="1"/>
  <c r="V195" i="2"/>
  <c r="W195" i="2" s="1"/>
  <c r="V194" i="2"/>
  <c r="W194" i="2" s="1"/>
  <c r="V193" i="2"/>
  <c r="W193" i="2" s="1"/>
  <c r="V192" i="2"/>
  <c r="W192" i="2" s="1"/>
  <c r="W191" i="2"/>
  <c r="V191" i="2"/>
  <c r="V190" i="2"/>
  <c r="W190" i="2" s="1"/>
  <c r="V189" i="2"/>
  <c r="W189" i="2" s="1"/>
  <c r="V188" i="2"/>
  <c r="W188" i="2" s="1"/>
  <c r="V187" i="2"/>
  <c r="W187" i="2" s="1"/>
  <c r="V186" i="2"/>
  <c r="W186" i="2" s="1"/>
  <c r="W185" i="2"/>
  <c r="V185" i="2"/>
  <c r="V184" i="2"/>
  <c r="W184" i="2" s="1"/>
  <c r="V183" i="2"/>
  <c r="W183" i="2" s="1"/>
  <c r="V182" i="2"/>
  <c r="W182" i="2" s="1"/>
  <c r="V181" i="2"/>
  <c r="W181" i="2" s="1"/>
  <c r="V180" i="2"/>
  <c r="W180" i="2" s="1"/>
  <c r="W179" i="2"/>
  <c r="V179" i="2"/>
  <c r="V178" i="2"/>
  <c r="U176" i="2"/>
  <c r="U175" i="2"/>
  <c r="W174" i="2"/>
  <c r="V174" i="2"/>
  <c r="W173" i="2"/>
  <c r="V173" i="2"/>
  <c r="W172" i="2"/>
  <c r="V172" i="2"/>
  <c r="W171" i="2"/>
  <c r="V171" i="2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W163" i="2"/>
  <c r="V163" i="2"/>
  <c r="W162" i="2"/>
  <c r="V162" i="2"/>
  <c r="W161" i="2"/>
  <c r="V161" i="2"/>
  <c r="W160" i="2"/>
  <c r="V160" i="2"/>
  <c r="W159" i="2"/>
  <c r="V159" i="2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W144" i="2"/>
  <c r="V144" i="2"/>
  <c r="W143" i="2"/>
  <c r="V143" i="2"/>
  <c r="W142" i="2"/>
  <c r="V142" i="2"/>
  <c r="W141" i="2"/>
  <c r="V141" i="2"/>
  <c r="W140" i="2"/>
  <c r="V140" i="2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V134" i="2" s="1"/>
  <c r="U126" i="2"/>
  <c r="U125" i="2"/>
  <c r="V124" i="2"/>
  <c r="W124" i="2" s="1"/>
  <c r="V123" i="2"/>
  <c r="W123" i="2" s="1"/>
  <c r="W122" i="2"/>
  <c r="V122" i="2"/>
  <c r="W121" i="2"/>
  <c r="W125" i="2" s="1"/>
  <c r="V121" i="2"/>
  <c r="U118" i="2"/>
  <c r="U117" i="2"/>
  <c r="W116" i="2"/>
  <c r="V116" i="2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W99" i="2"/>
  <c r="V99" i="2"/>
  <c r="V98" i="2"/>
  <c r="W98" i="2" s="1"/>
  <c r="V97" i="2"/>
  <c r="W97" i="2" s="1"/>
  <c r="V96" i="2"/>
  <c r="W96" i="2" s="1"/>
  <c r="V95" i="2"/>
  <c r="W95" i="2" s="1"/>
  <c r="V94" i="2"/>
  <c r="W94" i="2" s="1"/>
  <c r="W93" i="2"/>
  <c r="V93" i="2"/>
  <c r="V92" i="2"/>
  <c r="V91" i="2"/>
  <c r="W91" i="2" s="1"/>
  <c r="U89" i="2"/>
  <c r="U88" i="2"/>
  <c r="W87" i="2"/>
  <c r="V87" i="2"/>
  <c r="W86" i="2"/>
  <c r="V86" i="2"/>
  <c r="W85" i="2"/>
  <c r="V85" i="2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W74" i="2"/>
  <c r="V74" i="2"/>
  <c r="V73" i="2"/>
  <c r="W73" i="2" s="1"/>
  <c r="V72" i="2"/>
  <c r="W72" i="2" s="1"/>
  <c r="V71" i="2"/>
  <c r="W71" i="2" s="1"/>
  <c r="V70" i="2"/>
  <c r="W70" i="2" s="1"/>
  <c r="V69" i="2"/>
  <c r="W69" i="2" s="1"/>
  <c r="W68" i="2"/>
  <c r="V68" i="2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W57" i="2"/>
  <c r="V57" i="2"/>
  <c r="W56" i="2"/>
  <c r="W59" i="2" s="1"/>
  <c r="V56" i="2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W36" i="2"/>
  <c r="V36" i="2"/>
  <c r="V35" i="2"/>
  <c r="W35" i="2" s="1"/>
  <c r="W37" i="2" s="1"/>
  <c r="U33" i="2"/>
  <c r="U32" i="2"/>
  <c r="V31" i="2"/>
  <c r="W31" i="2" s="1"/>
  <c r="V30" i="2"/>
  <c r="W30" i="2" s="1"/>
  <c r="W29" i="2"/>
  <c r="V29" i="2"/>
  <c r="V28" i="2"/>
  <c r="W28" i="2" s="1"/>
  <c r="V27" i="2"/>
  <c r="W27" i="2" s="1"/>
  <c r="V26" i="2"/>
  <c r="V32" i="2" s="1"/>
  <c r="U24" i="2"/>
  <c r="U421" i="2" s="1"/>
  <c r="U23" i="2"/>
  <c r="U425" i="2" s="1"/>
  <c r="V22" i="2"/>
  <c r="H10" i="2"/>
  <c r="A9" i="2"/>
  <c r="J9" i="2" s="1"/>
  <c r="D7" i="2"/>
  <c r="N6" i="2"/>
  <c r="M2" i="2"/>
  <c r="K431" i="2" l="1"/>
  <c r="U424" i="2"/>
  <c r="V37" i="2"/>
  <c r="V38" i="2"/>
  <c r="V46" i="2"/>
  <c r="V53" i="2"/>
  <c r="V89" i="2"/>
  <c r="W82" i="2"/>
  <c r="W88" i="2" s="1"/>
  <c r="V88" i="2"/>
  <c r="V111" i="2"/>
  <c r="W106" i="2"/>
  <c r="V152" i="2"/>
  <c r="V225" i="2"/>
  <c r="W220" i="2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235" i="2"/>
  <c r="W175" i="2"/>
  <c r="W377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5" i="2" l="1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<sst xmlns="http://schemas.openxmlformats.org/spreadsheetml/2006/main" count="2539" uniqueCount="814">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</sst>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260" zoomScaleNormal="100" zoomScaleSheetLayoutView="100" workbookViewId="0">
      <selection activeCell="X273" sqref="X2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45120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771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Четверг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0.5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3900</v>
      </c>
      <c r="V269" s="56">
        <f t="shared" ref="V269:V276" si="13">IFERROR(IF(U269="",0,CEILING((U269/$H269),1)*$H269),"")</f>
        <v>3900</v>
      </c>
      <c r="W269" s="42">
        <f>IFERROR(IF(V269=0,"",ROUNDUP(V269/H269,0)*0.02175),"")</f>
        <v>5.6549999999999994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4000</v>
      </c>
      <c r="V271" s="56">
        <f t="shared" si="13"/>
        <v>4005</v>
      </c>
      <c r="W271" s="42">
        <f>IFERROR(IF(V271=0,"",ROUNDUP(V271/H271,0)*0.02039),"")</f>
        <v>5.4441299999999995</v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526.66666666666674</v>
      </c>
      <c r="V277" s="44">
        <f>IFERROR(V269/H269,"0")+IFERROR(V270/H270,"0")+IFERROR(V271/H271,"0")+IFERROR(V272/H272,"0")+IFERROR(V273/H273,"0")+IFERROR(V274/H274,"0")+IFERROR(V275/H275,"0")+IFERROR(V276/H276,"0")</f>
        <v>527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11.099129999999999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7900</v>
      </c>
      <c r="V278" s="44">
        <f>IFERROR(SUM(V269:V276),"0")</f>
        <v>7905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7900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7905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8152.8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8157.96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8427.7999999999993</v>
      </c>
      <c r="V424" s="44">
        <f>GrossWeightTotalR+PalletQtyTotalR*25</f>
        <v>8432.9599999999991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526.66666666666674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527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11.099129999999999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7905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964</vt:i4>
      </vt:variant>
    </vt:vector>
  </HeadingPairs>
  <TitlesOfParts>
    <vt:vector size="9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2023-07-11T08:23:08Z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