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99FD205-36E5-44E3-B8ED-8F67417C60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Лист2!$F$1:$F$37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2" l="1"/>
  <c r="J14" i="2" l="1"/>
  <c r="I14" i="2"/>
  <c r="J7" i="2" l="1"/>
  <c r="I7" i="2"/>
  <c r="J8" i="2"/>
  <c r="I8" i="2"/>
  <c r="J23" i="2"/>
  <c r="I23" i="2"/>
  <c r="J20" i="2"/>
  <c r="I20" i="2"/>
  <c r="J19" i="2"/>
  <c r="I19" i="2"/>
  <c r="J18" i="2"/>
  <c r="I18" i="2"/>
  <c r="J5" i="2" l="1"/>
  <c r="J16" i="2"/>
  <c r="J3" i="2"/>
  <c r="J9" i="2"/>
  <c r="J6" i="2"/>
  <c r="J10" i="2"/>
  <c r="J4" i="2"/>
  <c r="J12" i="2"/>
  <c r="J13" i="2"/>
  <c r="J11" i="2"/>
  <c r="J15" i="2"/>
  <c r="J24" i="2"/>
  <c r="J25" i="2"/>
  <c r="J26" i="2"/>
  <c r="J27" i="2"/>
  <c r="J28" i="2"/>
  <c r="J29" i="2"/>
  <c r="J30" i="2"/>
  <c r="J31" i="2"/>
  <c r="J32" i="2"/>
  <c r="J35" i="2" s="1"/>
  <c r="J33" i="2"/>
  <c r="I31" i="2" l="1"/>
  <c r="I32" i="2"/>
  <c r="I15" i="2"/>
  <c r="I33" i="2"/>
  <c r="I29" i="2"/>
  <c r="I27" i="2"/>
  <c r="I24" i="2"/>
  <c r="I30" i="2"/>
  <c r="I26" i="2"/>
  <c r="I12" i="2"/>
  <c r="I13" i="2"/>
  <c r="I11" i="2"/>
  <c r="I9" i="2"/>
  <c r="I6" i="2"/>
  <c r="I3" i="2"/>
  <c r="I5" i="2"/>
  <c r="I16" i="2"/>
  <c r="I28" i="2" l="1"/>
  <c r="I25" i="2"/>
  <c r="I10" i="2"/>
  <c r="I34" i="2" l="1"/>
  <c r="I4" i="2"/>
  <c r="I17" i="2" s="1"/>
  <c r="I35" i="2" l="1"/>
</calcChain>
</file>

<file path=xl/sharedStrings.xml><?xml version="1.0" encoding="utf-8"?>
<sst xmlns="http://schemas.openxmlformats.org/spreadsheetml/2006/main" count="94" uniqueCount="94">
  <si>
    <t>Ветчина Дугушка ТМ Стародворье, вектор в/у    ПОКОМ</t>
  </si>
  <si>
    <t>Колбаса Салями запеч Дугушка, оболочка вектор, ВЕС, ТМ Стародворье  ПОКОМ</t>
  </si>
  <si>
    <t>Сардельки стародворские с говядиной в обол. NDX, ВЕС.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</si>
  <si>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</si>
  <si>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</si>
  <si>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</si>
  <si>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Колбаса Докторская ГОСТ Дугушка, ВЕС, ТМ Стародворье ПОКОМ</t>
  </si>
  <si>
    <t>Колбаса Салями охотничья, ВЕС.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</si>
  <si>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</si>
  <si>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</si>
  <si>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Вареные колбасы Докторская стародворская Бордо Фикс.вес 0,5 Стародворье</t>
  </si>
  <si>
    <t>Сосиски Ганноверские   ПОКОМ, кг</t>
  </si>
  <si>
    <t xml:space="preserve">Колбаса вареная Докторская стародворская ТМ Стародворье амифлекс вес 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</si>
  <si>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</si>
  <si>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</si>
  <si>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</si>
  <si>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Бух. Код</t>
  </si>
  <si>
    <t>096</t>
  </si>
  <si>
    <t>092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</si>
  <si>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</si>
  <si>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</si>
  <si>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</si>
  <si>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</si>
  <si>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</si>
  <si>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018</t>
  </si>
  <si>
    <t xml:space="preserve">БП-15798   </t>
  </si>
  <si>
    <t>257</t>
  </si>
  <si>
    <t>БП-20468</t>
  </si>
  <si>
    <t>265</t>
  </si>
  <si>
    <t>БП-21137</t>
  </si>
  <si>
    <t>264</t>
  </si>
  <si>
    <t>БП-15787</t>
  </si>
  <si>
    <t>060</t>
  </si>
  <si>
    <t xml:space="preserve">БП-16048   </t>
  </si>
  <si>
    <t>253</t>
  </si>
  <si>
    <t>БП-17019</t>
  </si>
  <si>
    <t>222</t>
  </si>
  <si>
    <t>БП-20484</t>
  </si>
  <si>
    <t>244</t>
  </si>
  <si>
    <t xml:space="preserve">БП-15789   </t>
  </si>
  <si>
    <t>220</t>
  </si>
  <si>
    <t xml:space="preserve">БП-15782   </t>
  </si>
  <si>
    <t>БП-21139</t>
  </si>
  <si>
    <t xml:space="preserve">БП-15788   </t>
  </si>
  <si>
    <t>251</t>
  </si>
  <si>
    <t xml:space="preserve">БП-16104   </t>
  </si>
  <si>
    <t>БП-15823</t>
  </si>
  <si>
    <t xml:space="preserve">БП-15825   </t>
  </si>
  <si>
    <t>БП-20449</t>
  </si>
  <si>
    <t>200</t>
  </si>
  <si>
    <t>БП-17483</t>
  </si>
  <si>
    <t>215</t>
  </si>
  <si>
    <t>БП-17449</t>
  </si>
  <si>
    <t>059</t>
  </si>
  <si>
    <t xml:space="preserve">БП-15765   </t>
  </si>
  <si>
    <t>239</t>
  </si>
  <si>
    <t>БП-20175</t>
  </si>
  <si>
    <t>240</t>
  </si>
  <si>
    <t xml:space="preserve">БП-16033   </t>
  </si>
  <si>
    <t>250</t>
  </si>
  <si>
    <t>БП-20708</t>
  </si>
  <si>
    <t>255</t>
  </si>
  <si>
    <t>БП-20611</t>
  </si>
  <si>
    <t>015</t>
  </si>
  <si>
    <t xml:space="preserve">БП-15794   </t>
  </si>
  <si>
    <t>Вес, кг</t>
  </si>
  <si>
    <t>Сумма, руб</t>
  </si>
  <si>
    <t>ИТОГО:</t>
  </si>
  <si>
    <t>ЗАКАЗ</t>
  </si>
  <si>
    <t>218</t>
  </si>
  <si>
    <t>БП-20512</t>
  </si>
  <si>
    <t>Колбаса Докторская по-стародворски Фирменная 0.5 кг, ПОКОМ</t>
  </si>
  <si>
    <t>Сосиски Баварские Бавария Весовые п/а  Стародворье</t>
  </si>
  <si>
    <t>Прайс Гурджий</t>
  </si>
  <si>
    <t>Гурджий</t>
  </si>
  <si>
    <t>Колбаса Молочная стародворская ТМ Стародворье в оболочке амифлекс (бордо)</t>
  </si>
  <si>
    <t>Итого по 10%</t>
  </si>
  <si>
    <t>БП-22586</t>
  </si>
  <si>
    <t>Ветчина Филейская ВЕС ТМ  Вязанка ТС Столичная  ПОКОМ</t>
  </si>
  <si>
    <t>312</t>
  </si>
  <si>
    <t>Ветчина Нежная ТМ Зареченские,большой батон, ВЕС ПОКОМ</t>
  </si>
  <si>
    <t>320</t>
  </si>
  <si>
    <t>БП-22625</t>
  </si>
  <si>
    <t>317</t>
  </si>
  <si>
    <t>БП-22617</t>
  </si>
  <si>
    <t>Колбаса Сервелат Рижский ТМ Зареченские, ВЕС  ПОКОМ</t>
  </si>
  <si>
    <t>Сосиски Датские ТМ Зареченские, ВЕС  ПОКОМ</t>
  </si>
  <si>
    <t>318</t>
  </si>
  <si>
    <t>БП-22618</t>
  </si>
  <si>
    <t>Колбаса Докторская оригинальная ТМ Особый рецепт БОЛЬШОЙ БАТОН, п/а ВЕС, ТМ Стародворье ПОКОМ</t>
  </si>
  <si>
    <t>Колбаса Докторская по-стародворски, фирменная амифлекс, ВЕС,   ПОКОМ</t>
  </si>
  <si>
    <t>Итого по 5%</t>
  </si>
  <si>
    <t>10% (Крым)</t>
  </si>
  <si>
    <t>сварог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</si>
</sst>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 tint="4.9989318521683403E-2"/>
      <name val="Calibri"/>
      <family val="2"/>
      <charset val="20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80">
    <xf numFmtId="0" fontId="0" fillId="0" borderId="0" xfId="0"/>
    <xf numFmtId="0" fontId="0" fillId="0" borderId="0" xfId="0" applyBorder="1"/>
    <xf numFmtId="49" fontId="0" fillId="0" borderId="0" xfId="0" applyNumberFormat="1"/>
    <xf numFmtId="167" fontId="0" fillId="0" borderId="0" xfId="0" applyNumberFormat="1"/>
    <xf numFmtId="0" fontId="0" fillId="0" borderId="14" xfId="0" applyBorder="1"/>
    <xf numFmtId="167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24" borderId="0" xfId="0" applyNumberFormat="1" applyFill="1"/>
    <xf numFmtId="0" fontId="41" fillId="0" borderId="0" xfId="0" applyFont="1" applyAlignment="1">
      <alignment horizontal="center" vertical="center" wrapText="1"/>
    </xf>
    <xf numFmtId="0" fontId="0" fillId="0" borderId="15" xfId="0" applyBorder="1"/>
    <xf numFmtId="49" fontId="34" fillId="0" borderId="20" xfId="0" applyNumberFormat="1" applyFont="1" applyBorder="1" applyAlignment="1">
      <alignment horizontal="center" vertical="center"/>
    </xf>
    <xf numFmtId="49" fontId="34" fillId="0" borderId="24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2" fontId="46" fillId="0" borderId="0" xfId="0" applyNumberFormat="1" applyFont="1"/>
    <xf numFmtId="0" fontId="42" fillId="28" borderId="16" xfId="0" applyFont="1" applyFill="1" applyBorder="1" applyAlignment="1">
      <alignment horizontal="center" vertical="center"/>
    </xf>
    <xf numFmtId="168" fontId="40" fillId="26" borderId="20" xfId="0" applyNumberFormat="1" applyFont="1" applyFill="1" applyBorder="1" applyAlignment="1">
      <alignment horizontal="center" vertical="center"/>
    </xf>
    <xf numFmtId="168" fontId="48" fillId="27" borderId="21" xfId="0" applyNumberFormat="1" applyFont="1" applyFill="1" applyBorder="1" applyAlignment="1">
      <alignment horizontal="center" vertical="center"/>
    </xf>
    <xf numFmtId="168" fontId="40" fillId="26" borderId="24" xfId="0" applyNumberFormat="1" applyFont="1" applyFill="1" applyBorder="1" applyAlignment="1">
      <alignment horizontal="center" vertical="center"/>
    </xf>
    <xf numFmtId="168" fontId="48" fillId="27" borderId="25" xfId="0" applyNumberFormat="1" applyFont="1" applyFill="1" applyBorder="1" applyAlignment="1">
      <alignment horizontal="center" vertical="center"/>
    </xf>
    <xf numFmtId="1" fontId="40" fillId="26" borderId="20" xfId="0" applyNumberFormat="1" applyFont="1" applyFill="1" applyBorder="1" applyAlignment="1">
      <alignment horizontal="center" vertical="center"/>
    </xf>
    <xf numFmtId="168" fontId="44" fillId="26" borderId="23" xfId="0" applyNumberFormat="1" applyFont="1" applyFill="1" applyBorder="1" applyAlignment="1">
      <alignment horizontal="center" vertical="center"/>
    </xf>
    <xf numFmtId="168" fontId="49" fillId="27" borderId="13" xfId="0" applyNumberFormat="1" applyFont="1" applyFill="1" applyBorder="1" applyAlignment="1">
      <alignment horizontal="center" vertical="center"/>
    </xf>
    <xf numFmtId="0" fontId="0" fillId="0" borderId="27" xfId="0" applyBorder="1"/>
    <xf numFmtId="0" fontId="0" fillId="0" borderId="0" xfId="0" applyBorder="1" applyAlignment="1"/>
    <xf numFmtId="0" fontId="38" fillId="0" borderId="25" xfId="1953" applyNumberFormat="1" applyFont="1" applyBorder="1" applyAlignment="1">
      <alignment horizontal="center" vertical="center" wrapText="1"/>
    </xf>
    <xf numFmtId="0" fontId="38" fillId="0" borderId="21" xfId="1953" applyNumberFormat="1" applyFont="1" applyBorder="1" applyAlignment="1">
      <alignment horizontal="center" vertical="center" wrapText="1"/>
    </xf>
    <xf numFmtId="0" fontId="38" fillId="0" borderId="21" xfId="1953" applyFont="1" applyBorder="1" applyAlignment="1">
      <alignment horizontal="center" vertical="center" wrapText="1"/>
    </xf>
    <xf numFmtId="167" fontId="45" fillId="29" borderId="17" xfId="0" applyNumberFormat="1" applyFont="1" applyFill="1" applyBorder="1" applyAlignment="1">
      <alignment horizontal="center" vertical="center"/>
    </xf>
    <xf numFmtId="167" fontId="45" fillId="0" borderId="11" xfId="0" applyNumberFormat="1" applyFont="1" applyBorder="1" applyAlignment="1">
      <alignment horizontal="center" vertical="center"/>
    </xf>
    <xf numFmtId="167" fontId="45" fillId="0" borderId="12" xfId="0" applyNumberFormat="1" applyFont="1" applyBorder="1" applyAlignment="1">
      <alignment horizontal="center" vertical="center"/>
    </xf>
    <xf numFmtId="0" fontId="41" fillId="24" borderId="22" xfId="1952" applyNumberFormat="1" applyFont="1" applyFill="1" applyBorder="1" applyAlignment="1">
      <alignment horizontal="center" vertical="center"/>
    </xf>
    <xf numFmtId="2" fontId="41" fillId="24" borderId="22" xfId="1952" applyNumberFormat="1" applyFont="1" applyFill="1" applyBorder="1" applyAlignment="1">
      <alignment horizontal="center" vertical="center"/>
    </xf>
    <xf numFmtId="1" fontId="43" fillId="24" borderId="22" xfId="1952" applyNumberFormat="1" applyFont="1" applyFill="1" applyBorder="1" applyAlignment="1">
      <alignment horizontal="center" vertical="center"/>
    </xf>
    <xf numFmtId="167" fontId="34" fillId="0" borderId="28" xfId="0" applyNumberFormat="1" applyFont="1" applyBorder="1" applyAlignment="1">
      <alignment horizontal="center" vertical="center"/>
    </xf>
    <xf numFmtId="167" fontId="34" fillId="24" borderId="28" xfId="0" applyNumberFormat="1" applyFont="1" applyFill="1" applyBorder="1" applyAlignment="1">
      <alignment horizontal="center" vertical="center"/>
    </xf>
    <xf numFmtId="167" fontId="34" fillId="0" borderId="29" xfId="0" applyNumberFormat="1" applyFont="1" applyBorder="1" applyAlignment="1">
      <alignment horizontal="center" vertical="center"/>
    </xf>
    <xf numFmtId="167" fontId="34" fillId="24" borderId="29" xfId="0" applyNumberFormat="1" applyFont="1" applyFill="1" applyBorder="1" applyAlignment="1">
      <alignment horizontal="center" vertical="center"/>
    </xf>
    <xf numFmtId="0" fontId="41" fillId="24" borderId="31" xfId="1952" applyFont="1" applyFill="1" applyBorder="1" applyAlignment="1">
      <alignment horizontal="center" vertical="center"/>
    </xf>
    <xf numFmtId="0" fontId="41" fillId="24" borderId="32" xfId="1952" applyFont="1" applyFill="1" applyBorder="1" applyAlignment="1">
      <alignment horizontal="center" vertical="center"/>
    </xf>
    <xf numFmtId="0" fontId="41" fillId="24" borderId="22" xfId="1952" applyFont="1" applyFill="1" applyBorder="1" applyAlignment="1">
      <alignment horizontal="center" vertical="center"/>
    </xf>
    <xf numFmtId="0" fontId="36" fillId="28" borderId="17" xfId="0" applyFont="1" applyFill="1" applyBorder="1" applyAlignment="1">
      <alignment horizontal="center" vertical="center" wrapText="1"/>
    </xf>
    <xf numFmtId="167" fontId="35" fillId="28" borderId="33" xfId="0" applyNumberFormat="1" applyFont="1" applyFill="1" applyBorder="1" applyAlignment="1">
      <alignment horizontal="center" vertical="center" wrapText="1"/>
    </xf>
    <xf numFmtId="49" fontId="35" fillId="28" borderId="34" xfId="0" applyNumberFormat="1" applyFont="1" applyFill="1" applyBorder="1" applyAlignment="1">
      <alignment horizontal="center" vertical="center" wrapText="1"/>
    </xf>
    <xf numFmtId="0" fontId="35" fillId="28" borderId="30" xfId="0" applyFont="1" applyFill="1" applyBorder="1" applyAlignment="1">
      <alignment horizontal="center" vertical="center" wrapText="1"/>
    </xf>
    <xf numFmtId="167" fontId="35" fillId="28" borderId="17" xfId="0" applyNumberFormat="1" applyFont="1" applyFill="1" applyBorder="1" applyAlignment="1">
      <alignment horizontal="center" vertical="center" wrapText="1"/>
    </xf>
    <xf numFmtId="167" fontId="34" fillId="0" borderId="36" xfId="0" applyNumberFormat="1" applyFont="1" applyBorder="1" applyAlignment="1">
      <alignment horizontal="center" vertical="center"/>
    </xf>
    <xf numFmtId="49" fontId="34" fillId="0" borderId="35" xfId="0" applyNumberFormat="1" applyFont="1" applyBorder="1" applyAlignment="1">
      <alignment horizontal="center" vertical="center"/>
    </xf>
    <xf numFmtId="0" fontId="38" fillId="0" borderId="37" xfId="1953" applyNumberFormat="1" applyFont="1" applyBorder="1" applyAlignment="1">
      <alignment horizontal="center" vertical="center" wrapText="1"/>
    </xf>
    <xf numFmtId="168" fontId="40" fillId="26" borderId="35" xfId="0" applyNumberFormat="1" applyFont="1" applyFill="1" applyBorder="1" applyAlignment="1">
      <alignment horizontal="center" vertical="center"/>
    </xf>
    <xf numFmtId="168" fontId="48" fillId="27" borderId="37" xfId="0" applyNumberFormat="1" applyFont="1" applyFill="1" applyBorder="1" applyAlignment="1">
      <alignment horizontal="center" vertical="center"/>
    </xf>
    <xf numFmtId="167" fontId="45" fillId="0" borderId="19" xfId="0" applyNumberFormat="1" applyFont="1" applyBorder="1" applyAlignment="1">
      <alignment horizontal="center" vertical="center"/>
    </xf>
    <xf numFmtId="167" fontId="45" fillId="29" borderId="18" xfId="0" applyNumberFormat="1" applyFont="1" applyFill="1" applyBorder="1" applyAlignment="1">
      <alignment horizontal="center" vertical="center"/>
    </xf>
    <xf numFmtId="167" fontId="44" fillId="25" borderId="10" xfId="0" applyNumberFormat="1" applyFont="1" applyFill="1" applyBorder="1" applyAlignment="1">
      <alignment horizontal="center" vertical="center"/>
    </xf>
    <xf numFmtId="9" fontId="33" fillId="0" borderId="38" xfId="0" applyNumberFormat="1" applyFont="1" applyBorder="1" applyAlignment="1">
      <alignment horizontal="center" vertical="center"/>
    </xf>
    <xf numFmtId="9" fontId="32" fillId="0" borderId="39" xfId="0" applyNumberFormat="1" applyFont="1" applyFill="1" applyBorder="1" applyAlignment="1">
      <alignment vertical="center" textRotation="90"/>
    </xf>
    <xf numFmtId="168" fontId="50" fillId="29" borderId="10" xfId="0" applyNumberFormat="1" applyFont="1" applyFill="1" applyBorder="1" applyAlignment="1">
      <alignment horizontal="center" vertical="center" wrapText="1"/>
    </xf>
    <xf numFmtId="0" fontId="35" fillId="26" borderId="23" xfId="0" applyNumberFormat="1" applyFont="1" applyFill="1" applyBorder="1" applyAlignment="1">
      <alignment horizontal="center" vertical="center" wrapText="1"/>
    </xf>
    <xf numFmtId="2" fontId="47" fillId="25" borderId="13" xfId="0" applyNumberFormat="1" applyFont="1" applyFill="1" applyBorder="1" applyAlignment="1">
      <alignment horizontal="center" vertical="center" wrapText="1"/>
    </xf>
    <xf numFmtId="0" fontId="37" fillId="24" borderId="12" xfId="1952" applyNumberFormat="1" applyFont="1" applyFill="1" applyBorder="1" applyAlignment="1">
      <alignment horizontal="left" vertical="top" wrapText="1"/>
    </xf>
    <xf numFmtId="0" fontId="37" fillId="24" borderId="12" xfId="1952" applyFont="1" applyFill="1" applyBorder="1" applyAlignment="1">
      <alignment horizontal="left" vertical="center" wrapText="1"/>
    </xf>
    <xf numFmtId="0" fontId="37" fillId="24" borderId="12" xfId="1952" applyFont="1" applyFill="1" applyBorder="1" applyAlignment="1">
      <alignment horizontal="left" vertical="top" wrapText="1"/>
    </xf>
    <xf numFmtId="2" fontId="41" fillId="24" borderId="31" xfId="1952" applyNumberFormat="1" applyFont="1" applyFill="1" applyBorder="1" applyAlignment="1">
      <alignment horizontal="center" vertical="center"/>
    </xf>
    <xf numFmtId="1" fontId="40" fillId="26" borderId="24" xfId="0" applyNumberFormat="1" applyFont="1" applyFill="1" applyBorder="1" applyAlignment="1">
      <alignment horizontal="center" vertical="center"/>
    </xf>
    <xf numFmtId="0" fontId="37" fillId="0" borderId="11" xfId="1952" applyNumberFormat="1" applyFont="1" applyFill="1" applyBorder="1" applyAlignment="1">
      <alignment horizontal="left" vertical="top" wrapText="1"/>
    </xf>
    <xf numFmtId="0" fontId="41" fillId="24" borderId="0" xfId="1952" applyNumberFormat="1" applyFont="1" applyFill="1" applyBorder="1" applyAlignment="1">
      <alignment horizontal="center" vertical="center"/>
    </xf>
    <xf numFmtId="0" fontId="50" fillId="29" borderId="40" xfId="0" applyFont="1" applyFill="1" applyBorder="1" applyAlignment="1">
      <alignment horizontal="right" vertical="center"/>
    </xf>
    <xf numFmtId="0" fontId="50" fillId="29" borderId="0" xfId="0" applyFont="1" applyFill="1" applyBorder="1" applyAlignment="1">
      <alignment horizontal="right" vertical="center"/>
    </xf>
    <xf numFmtId="0" fontId="50" fillId="29" borderId="39" xfId="0" applyFont="1" applyFill="1" applyBorder="1" applyAlignment="1">
      <alignment horizontal="right" vertical="center"/>
    </xf>
    <xf numFmtId="168" fontId="50" fillId="29" borderId="26" xfId="0" applyNumberFormat="1" applyFont="1" applyFill="1" applyBorder="1" applyAlignment="1">
      <alignment horizontal="center" vertical="center" wrapText="1"/>
    </xf>
    <xf numFmtId="9" fontId="32" fillId="0" borderId="0" xfId="0" applyNumberFormat="1" applyFont="1" applyFill="1" applyBorder="1" applyAlignment="1">
      <alignment vertical="center" textRotation="90"/>
    </xf>
    <xf numFmtId="0" fontId="37" fillId="24" borderId="11" xfId="1952" applyFont="1" applyFill="1" applyBorder="1" applyAlignment="1">
      <alignment horizontal="left" vertical="center" wrapText="1"/>
    </xf>
    <xf numFmtId="0" fontId="37" fillId="24" borderId="19" xfId="1952" applyFont="1" applyFill="1" applyBorder="1" applyAlignment="1">
      <alignment horizontal="left" vertical="center" wrapText="1"/>
    </xf>
    <xf numFmtId="9" fontId="32" fillId="28" borderId="17" xfId="0" applyNumberFormat="1" applyFont="1" applyFill="1" applyBorder="1" applyAlignment="1">
      <alignment horizontal="center" vertical="center" textRotation="90"/>
    </xf>
    <xf numFmtId="0" fontId="39" fillId="25" borderId="16" xfId="1953" applyNumberFormat="1" applyFont="1" applyFill="1" applyBorder="1" applyAlignment="1">
      <alignment horizontal="right" vertical="center" wrapText="1"/>
    </xf>
    <xf numFmtId="0" fontId="39" fillId="25" borderId="15" xfId="1953" applyNumberFormat="1" applyFont="1" applyFill="1" applyBorder="1" applyAlignment="1">
      <alignment horizontal="right" vertical="center" wrapText="1"/>
    </xf>
    <xf numFmtId="0" fontId="50" fillId="29" borderId="16" xfId="0" applyFont="1" applyFill="1" applyBorder="1" applyAlignment="1">
      <alignment horizontal="right" vertical="center"/>
    </xf>
    <xf numFmtId="0" fontId="50" fillId="29" borderId="10" xfId="0" applyFont="1" applyFill="1" applyBorder="1" applyAlignment="1">
      <alignment horizontal="right" vertical="center"/>
    </xf>
    <xf numFmtId="0" fontId="0" fillId="30" borderId="17" xfId="0" applyFill="1" applyBorder="1" applyAlignment="1">
      <alignment horizontal="center"/>
    </xf>
    <xf numFmtId="9" fontId="36" fillId="28" borderId="18" xfId="0" applyNumberFormat="1" applyFont="1" applyFill="1" applyBorder="1" applyAlignment="1">
      <alignment horizontal="center" vertical="center" textRotation="90"/>
    </xf>
    <xf numFmtId="9" fontId="32" fillId="28" borderId="18" xfId="0" applyNumberFormat="1" applyFont="1" applyFill="1" applyBorder="1" applyAlignment="1">
      <alignment horizontal="center" vertical="center" textRotation="90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C15DB651-DDC0-49B5-BBE9-E3FA6362221A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AC90-BAF6-4803-AC31-3024B1C02E26}">
  <sheetPr>
    <pageSetUpPr fitToPage="1"/>
  </sheetPr>
  <dimension ref="A1:L37"/>
  <sheetViews>
    <sheetView tabSelected="1" zoomScale="68" zoomScaleNormal="68" workbookViewId="0">
      <pane ySplit="2" topLeftCell="A9" activePane="bottomLeft" state="frozen"/>
      <selection pane="bottomLeft" activeCell="N25" sqref="N25"/>
    </sheetView>
  </sheetViews>
  <sheetFormatPr defaultRowHeight="18.75" x14ac:dyDescent="0.25"/>
  <cols>
    <col min="1" max="1" width="3.85546875" customWidth="1"/>
    <col min="2" max="2" width="10.7109375" bestFit="1" customWidth="1"/>
    <col min="3" max="3" width="133.5703125" style="12" customWidth="1"/>
    <col min="4" max="4" width="6.85546875" style="8" hidden="1" customWidth="1"/>
    <col min="5" max="5" width="13.42578125" style="3" customWidth="1"/>
    <col min="6" max="6" width="11.42578125" style="2" customWidth="1"/>
    <col min="7" max="7" width="15" customWidth="1"/>
    <col min="8" max="8" width="17.7109375" style="7" customWidth="1"/>
    <col min="9" max="9" width="17.7109375" style="13" customWidth="1"/>
    <col min="10" max="10" width="21.42578125" style="3" customWidth="1"/>
  </cols>
  <sheetData>
    <row r="1" spans="2:12" ht="19.5" thickBot="1" x14ac:dyDescent="0.3">
      <c r="B1" s="1"/>
      <c r="J1" s="5" t="s">
        <v>74</v>
      </c>
    </row>
    <row r="2" spans="2:12" ht="42.75" thickBot="1" x14ac:dyDescent="0.3">
      <c r="B2" s="4"/>
      <c r="C2" s="40" t="s">
        <v>14</v>
      </c>
      <c r="D2" s="14"/>
      <c r="E2" s="41" t="s">
        <v>73</v>
      </c>
      <c r="F2" s="42" t="s">
        <v>15</v>
      </c>
      <c r="G2" s="43" t="s">
        <v>16</v>
      </c>
      <c r="H2" s="56" t="s">
        <v>68</v>
      </c>
      <c r="I2" s="57" t="s">
        <v>65</v>
      </c>
      <c r="J2" s="44" t="s">
        <v>66</v>
      </c>
      <c r="K2" s="1"/>
      <c r="L2" s="1"/>
    </row>
    <row r="3" spans="2:12" ht="27" thickBot="1" x14ac:dyDescent="0.3">
      <c r="B3" s="72" t="s">
        <v>92</v>
      </c>
      <c r="C3" s="70" t="s">
        <v>10</v>
      </c>
      <c r="D3" s="37">
        <v>0.5</v>
      </c>
      <c r="E3" s="35">
        <v>138.66999999999999</v>
      </c>
      <c r="F3" s="11" t="s">
        <v>32</v>
      </c>
      <c r="G3" s="24" t="s">
        <v>33</v>
      </c>
      <c r="H3" s="62">
        <v>200</v>
      </c>
      <c r="I3" s="18">
        <f t="shared" ref="I3:I16" si="0">D3*H3</f>
        <v>100</v>
      </c>
      <c r="J3" s="28">
        <f t="shared" ref="J3:J16" si="1">E3*H3</f>
        <v>27733.999999999996</v>
      </c>
      <c r="K3" s="1"/>
      <c r="L3" s="1"/>
    </row>
    <row r="4" spans="2:12" ht="27" thickBot="1" x14ac:dyDescent="0.3">
      <c r="B4" s="72"/>
      <c r="C4" s="59" t="s">
        <v>78</v>
      </c>
      <c r="D4" s="38">
        <v>1</v>
      </c>
      <c r="E4" s="33">
        <v>241.18</v>
      </c>
      <c r="F4" s="10" t="s">
        <v>79</v>
      </c>
      <c r="G4" s="25" t="s">
        <v>77</v>
      </c>
      <c r="H4" s="15">
        <v>600</v>
      </c>
      <c r="I4" s="16">
        <f t="shared" si="0"/>
        <v>600</v>
      </c>
      <c r="J4" s="29">
        <f t="shared" si="1"/>
        <v>144708</v>
      </c>
      <c r="K4" s="1"/>
    </row>
    <row r="5" spans="2:12" ht="27" thickBot="1" x14ac:dyDescent="0.3">
      <c r="B5" s="72"/>
      <c r="C5" s="59" t="s">
        <v>9</v>
      </c>
      <c r="D5" s="39">
        <v>1</v>
      </c>
      <c r="E5" s="33">
        <v>282.69</v>
      </c>
      <c r="F5" s="10" t="s">
        <v>28</v>
      </c>
      <c r="G5" s="25" t="s">
        <v>29</v>
      </c>
      <c r="H5" s="15">
        <v>20</v>
      </c>
      <c r="I5" s="16">
        <f t="shared" si="0"/>
        <v>20</v>
      </c>
      <c r="J5" s="29">
        <f t="shared" si="1"/>
        <v>5653.8</v>
      </c>
      <c r="K5" s="1"/>
      <c r="L5" s="1"/>
    </row>
    <row r="6" spans="2:12" ht="29.25" customHeight="1" thickBot="1" x14ac:dyDescent="0.3">
      <c r="B6" s="72"/>
      <c r="C6" s="59" t="s">
        <v>13</v>
      </c>
      <c r="D6" s="39">
        <v>1</v>
      </c>
      <c r="E6" s="33">
        <v>266.49</v>
      </c>
      <c r="F6" s="10" t="s">
        <v>38</v>
      </c>
      <c r="G6" s="25" t="s">
        <v>39</v>
      </c>
      <c r="H6" s="15">
        <v>150</v>
      </c>
      <c r="I6" s="16">
        <f t="shared" si="0"/>
        <v>150</v>
      </c>
      <c r="J6" s="29">
        <f t="shared" si="1"/>
        <v>39973.5</v>
      </c>
      <c r="K6" s="1"/>
      <c r="L6" s="1"/>
    </row>
    <row r="7" spans="2:12" ht="27" thickBot="1" x14ac:dyDescent="0.3">
      <c r="B7" s="72"/>
      <c r="C7" s="59" t="s">
        <v>23</v>
      </c>
      <c r="D7" s="39">
        <v>1</v>
      </c>
      <c r="E7" s="34">
        <v>149</v>
      </c>
      <c r="F7" s="10">
        <v>219</v>
      </c>
      <c r="G7" s="25" t="s">
        <v>48</v>
      </c>
      <c r="H7" s="15">
        <v>2200</v>
      </c>
      <c r="I7" s="16">
        <f t="shared" si="0"/>
        <v>2200</v>
      </c>
      <c r="J7" s="29">
        <f t="shared" si="1"/>
        <v>327800</v>
      </c>
      <c r="K7" s="1"/>
    </row>
    <row r="8" spans="2:12" ht="27" thickBot="1" x14ac:dyDescent="0.3">
      <c r="B8" s="72"/>
      <c r="C8" s="59" t="s">
        <v>12</v>
      </c>
      <c r="D8" s="39">
        <v>1</v>
      </c>
      <c r="E8" s="33">
        <v>232.05</v>
      </c>
      <c r="F8" s="10" t="s">
        <v>36</v>
      </c>
      <c r="G8" s="25" t="s">
        <v>37</v>
      </c>
      <c r="H8" s="15">
        <v>500</v>
      </c>
      <c r="I8" s="16">
        <f t="shared" si="0"/>
        <v>500</v>
      </c>
      <c r="J8" s="29">
        <f t="shared" si="1"/>
        <v>116025</v>
      </c>
      <c r="K8" s="1"/>
      <c r="L8" s="1"/>
    </row>
    <row r="9" spans="2:12" ht="27" thickBot="1" x14ac:dyDescent="0.3">
      <c r="B9" s="72"/>
      <c r="C9" s="59" t="s">
        <v>20</v>
      </c>
      <c r="D9" s="37">
        <v>1</v>
      </c>
      <c r="E9" s="33">
        <v>288.02999999999997</v>
      </c>
      <c r="F9" s="10">
        <v>243</v>
      </c>
      <c r="G9" s="25" t="s">
        <v>43</v>
      </c>
      <c r="H9" s="15">
        <v>200</v>
      </c>
      <c r="I9" s="16">
        <f t="shared" si="0"/>
        <v>200</v>
      </c>
      <c r="J9" s="29">
        <f t="shared" si="1"/>
        <v>57605.999999999993</v>
      </c>
      <c r="K9" s="1"/>
    </row>
    <row r="10" spans="2:12" ht="27" thickBot="1" x14ac:dyDescent="0.3">
      <c r="B10" s="72"/>
      <c r="C10" s="59" t="s">
        <v>19</v>
      </c>
      <c r="D10" s="39">
        <v>1</v>
      </c>
      <c r="E10" s="33">
        <v>275.97000000000003</v>
      </c>
      <c r="F10" s="10">
        <v>266</v>
      </c>
      <c r="G10" s="25" t="s">
        <v>42</v>
      </c>
      <c r="H10" s="15">
        <v>50</v>
      </c>
      <c r="I10" s="16">
        <f t="shared" si="0"/>
        <v>50</v>
      </c>
      <c r="J10" s="29">
        <f t="shared" si="1"/>
        <v>13798.500000000002</v>
      </c>
      <c r="K10" s="1"/>
    </row>
    <row r="11" spans="2:12" ht="27" thickBot="1" x14ac:dyDescent="0.3">
      <c r="B11" s="72"/>
      <c r="C11" s="59" t="s">
        <v>72</v>
      </c>
      <c r="D11" s="39">
        <v>1</v>
      </c>
      <c r="E11" s="33">
        <v>209.64</v>
      </c>
      <c r="F11" s="10" t="s">
        <v>44</v>
      </c>
      <c r="G11" s="25" t="s">
        <v>45</v>
      </c>
      <c r="H11" s="15">
        <v>150</v>
      </c>
      <c r="I11" s="16">
        <f t="shared" si="0"/>
        <v>150</v>
      </c>
      <c r="J11" s="29">
        <f t="shared" si="1"/>
        <v>31445.999999999996</v>
      </c>
      <c r="K11" s="1"/>
    </row>
    <row r="12" spans="2:12" ht="27" thickBot="1" x14ac:dyDescent="0.3">
      <c r="B12" s="72"/>
      <c r="C12" s="59" t="s">
        <v>22</v>
      </c>
      <c r="D12" s="31">
        <v>0.42</v>
      </c>
      <c r="E12" s="33">
        <v>107.56</v>
      </c>
      <c r="F12" s="10" t="s">
        <v>18</v>
      </c>
      <c r="G12" s="25" t="s">
        <v>47</v>
      </c>
      <c r="H12" s="19">
        <v>12</v>
      </c>
      <c r="I12" s="16">
        <f t="shared" si="0"/>
        <v>5.04</v>
      </c>
      <c r="J12" s="29">
        <f t="shared" si="1"/>
        <v>1290.72</v>
      </c>
      <c r="K12" s="1"/>
    </row>
    <row r="13" spans="2:12" ht="27" thickBot="1" x14ac:dyDescent="0.3">
      <c r="B13" s="72"/>
      <c r="C13" s="59" t="s">
        <v>21</v>
      </c>
      <c r="D13" s="61">
        <v>0.42</v>
      </c>
      <c r="E13" s="33">
        <v>92.28</v>
      </c>
      <c r="F13" s="10" t="s">
        <v>17</v>
      </c>
      <c r="G13" s="25" t="s">
        <v>46</v>
      </c>
      <c r="H13" s="19">
        <v>12</v>
      </c>
      <c r="I13" s="16">
        <f t="shared" si="0"/>
        <v>5.04</v>
      </c>
      <c r="J13" s="29">
        <f t="shared" si="1"/>
        <v>1107.3600000000001</v>
      </c>
      <c r="K13" s="1"/>
    </row>
    <row r="14" spans="2:12" ht="27" thickBot="1" x14ac:dyDescent="0.3">
      <c r="B14" s="72"/>
      <c r="C14" s="59" t="s">
        <v>11</v>
      </c>
      <c r="D14" s="39">
        <v>1</v>
      </c>
      <c r="E14" s="34">
        <v>164.5</v>
      </c>
      <c r="F14" s="10" t="s">
        <v>34</v>
      </c>
      <c r="G14" s="25" t="s">
        <v>35</v>
      </c>
      <c r="H14" s="15">
        <v>5500</v>
      </c>
      <c r="I14" s="16">
        <f t="shared" si="0"/>
        <v>5500</v>
      </c>
      <c r="J14" s="29">
        <f t="shared" si="1"/>
        <v>904750</v>
      </c>
      <c r="K14" s="1"/>
    </row>
    <row r="15" spans="2:12" ht="27" thickBot="1" x14ac:dyDescent="0.3">
      <c r="B15" s="72"/>
      <c r="C15" s="58" t="s">
        <v>4</v>
      </c>
      <c r="D15" s="30">
        <v>1</v>
      </c>
      <c r="E15" s="34">
        <v>179.74</v>
      </c>
      <c r="F15" s="10" t="s">
        <v>61</v>
      </c>
      <c r="G15" s="25" t="s">
        <v>62</v>
      </c>
      <c r="H15" s="15">
        <v>30</v>
      </c>
      <c r="I15" s="16">
        <f t="shared" si="0"/>
        <v>30</v>
      </c>
      <c r="J15" s="29">
        <f t="shared" si="1"/>
        <v>5392.2000000000007</v>
      </c>
      <c r="K15" s="1"/>
    </row>
    <row r="16" spans="2:12" ht="27" thickBot="1" x14ac:dyDescent="0.3">
      <c r="B16" s="72"/>
      <c r="C16" s="71" t="s">
        <v>8</v>
      </c>
      <c r="D16" s="38">
        <v>1</v>
      </c>
      <c r="E16" s="45">
        <v>187.6</v>
      </c>
      <c r="F16" s="46" t="s">
        <v>26</v>
      </c>
      <c r="G16" s="47" t="s">
        <v>27</v>
      </c>
      <c r="H16" s="48">
        <v>20</v>
      </c>
      <c r="I16" s="49">
        <f t="shared" si="0"/>
        <v>20</v>
      </c>
      <c r="J16" s="50">
        <f t="shared" si="1"/>
        <v>3752</v>
      </c>
      <c r="K16" s="1"/>
    </row>
    <row r="17" spans="1:12" ht="27" thickBot="1" x14ac:dyDescent="0.3">
      <c r="A17" s="1"/>
      <c r="B17" s="9"/>
      <c r="C17" s="75" t="s">
        <v>76</v>
      </c>
      <c r="D17" s="75"/>
      <c r="E17" s="75"/>
      <c r="F17" s="75"/>
      <c r="G17" s="75"/>
      <c r="H17" s="76"/>
      <c r="I17" s="55">
        <f>SUM(I3:I16)</f>
        <v>9530.08</v>
      </c>
      <c r="J17" s="27"/>
      <c r="K17" s="1"/>
    </row>
    <row r="18" spans="1:12" ht="26.25" x14ac:dyDescent="0.25">
      <c r="B18" s="78" t="s">
        <v>93</v>
      </c>
      <c r="C18" s="59" t="s">
        <v>90</v>
      </c>
      <c r="D18" s="39">
        <v>1</v>
      </c>
      <c r="E18" s="33">
        <v>203.07</v>
      </c>
      <c r="F18" s="10" t="s">
        <v>40</v>
      </c>
      <c r="G18" s="25" t="s">
        <v>41</v>
      </c>
      <c r="H18" s="15">
        <v>300</v>
      </c>
      <c r="I18" s="16">
        <f>D18*H18</f>
        <v>300</v>
      </c>
      <c r="J18" s="29">
        <f>E18*H18</f>
        <v>60921</v>
      </c>
      <c r="K18" s="1"/>
    </row>
    <row r="19" spans="1:12" ht="26.25" x14ac:dyDescent="0.25">
      <c r="B19" s="79"/>
      <c r="C19" s="59" t="s">
        <v>75</v>
      </c>
      <c r="D19" s="39">
        <v>1</v>
      </c>
      <c r="E19" s="33">
        <v>229.75</v>
      </c>
      <c r="F19" s="10" t="s">
        <v>30</v>
      </c>
      <c r="G19" s="25" t="s">
        <v>31</v>
      </c>
      <c r="H19" s="15">
        <v>60</v>
      </c>
      <c r="I19" s="16">
        <f>D19*H19</f>
        <v>60</v>
      </c>
      <c r="J19" s="29">
        <f>E19*H19</f>
        <v>13785</v>
      </c>
      <c r="K19" s="1"/>
    </row>
    <row r="20" spans="1:12" s="6" customFormat="1" ht="26.25" customHeight="1" thickBot="1" x14ac:dyDescent="0.3">
      <c r="B20" s="79"/>
      <c r="C20" s="58" t="s">
        <v>86</v>
      </c>
      <c r="D20" s="30">
        <v>1</v>
      </c>
      <c r="E20" s="34">
        <v>148.4</v>
      </c>
      <c r="F20" s="10" t="s">
        <v>87</v>
      </c>
      <c r="G20" s="25" t="s">
        <v>88</v>
      </c>
      <c r="H20" s="15">
        <v>30</v>
      </c>
      <c r="I20" s="16">
        <f>D20*H20</f>
        <v>30</v>
      </c>
      <c r="J20" s="29">
        <f>E20*H20</f>
        <v>4452</v>
      </c>
      <c r="K20" s="23"/>
    </row>
    <row r="21" spans="1:12" ht="27" thickBot="1" x14ac:dyDescent="0.3">
      <c r="B21" s="69"/>
      <c r="C21" s="67"/>
      <c r="D21" s="66"/>
      <c r="E21" s="67"/>
      <c r="F21" s="65"/>
      <c r="G21" s="67"/>
      <c r="H21" s="65"/>
      <c r="I21" s="68"/>
      <c r="J21" s="51"/>
      <c r="K21" s="1"/>
    </row>
    <row r="22" spans="1:12" ht="27" thickBot="1" x14ac:dyDescent="0.3">
      <c r="B22" s="69"/>
      <c r="C22" s="67"/>
      <c r="D22" s="66"/>
      <c r="E22" s="67"/>
      <c r="F22" s="65"/>
      <c r="G22" s="67"/>
      <c r="H22" s="65"/>
      <c r="I22" s="68"/>
      <c r="J22" s="51"/>
      <c r="K22" s="1"/>
    </row>
    <row r="23" spans="1:12" ht="26.25" customHeight="1" thickBot="1" x14ac:dyDescent="0.3">
      <c r="B23" s="77"/>
      <c r="C23" s="63" t="s">
        <v>0</v>
      </c>
      <c r="D23" s="64">
        <v>1</v>
      </c>
      <c r="E23" s="36">
        <v>232.16</v>
      </c>
      <c r="F23" s="11" t="s">
        <v>49</v>
      </c>
      <c r="G23" s="24" t="s">
        <v>50</v>
      </c>
      <c r="H23" s="17">
        <v>50</v>
      </c>
      <c r="I23" s="18">
        <f t="shared" ref="I23:I33" si="2">D23*H23</f>
        <v>50</v>
      </c>
      <c r="J23" s="28">
        <f t="shared" ref="J23:J33" si="3">E23*H23</f>
        <v>11608</v>
      </c>
      <c r="K23" s="1"/>
    </row>
    <row r="24" spans="1:12" ht="26.25" customHeight="1" thickBot="1" x14ac:dyDescent="0.3">
      <c r="B24" s="77"/>
      <c r="C24" s="58" t="s">
        <v>80</v>
      </c>
      <c r="D24" s="30">
        <v>1</v>
      </c>
      <c r="E24" s="34">
        <v>218.72</v>
      </c>
      <c r="F24" s="10" t="s">
        <v>81</v>
      </c>
      <c r="G24" s="25" t="s">
        <v>82</v>
      </c>
      <c r="H24" s="15">
        <v>500</v>
      </c>
      <c r="I24" s="16">
        <f t="shared" si="2"/>
        <v>500</v>
      </c>
      <c r="J24" s="29">
        <f t="shared" si="3"/>
        <v>109360</v>
      </c>
      <c r="K24" s="1"/>
    </row>
    <row r="25" spans="1:12" ht="26.25" customHeight="1" thickBot="1" x14ac:dyDescent="0.3">
      <c r="B25" s="77"/>
      <c r="C25" s="58" t="s">
        <v>6</v>
      </c>
      <c r="D25" s="30">
        <v>1</v>
      </c>
      <c r="E25" s="34">
        <v>250.2</v>
      </c>
      <c r="F25" s="10" t="s">
        <v>51</v>
      </c>
      <c r="G25" s="25" t="s">
        <v>52</v>
      </c>
      <c r="H25" s="15">
        <v>20</v>
      </c>
      <c r="I25" s="16">
        <f t="shared" si="2"/>
        <v>20</v>
      </c>
      <c r="J25" s="29">
        <f t="shared" si="3"/>
        <v>5004</v>
      </c>
      <c r="K25" s="1"/>
      <c r="L25" s="1"/>
    </row>
    <row r="26" spans="1:12" ht="26.25" customHeight="1" thickBot="1" x14ac:dyDescent="0.3">
      <c r="B26" s="77"/>
      <c r="C26" s="60" t="s">
        <v>89</v>
      </c>
      <c r="D26" s="32">
        <v>1</v>
      </c>
      <c r="E26" s="34">
        <v>165.4</v>
      </c>
      <c r="F26" s="10" t="s">
        <v>69</v>
      </c>
      <c r="G26" s="26" t="s">
        <v>70</v>
      </c>
      <c r="H26" s="15">
        <v>100</v>
      </c>
      <c r="I26" s="16">
        <f t="shared" si="2"/>
        <v>100</v>
      </c>
      <c r="J26" s="29">
        <f t="shared" si="3"/>
        <v>16540</v>
      </c>
      <c r="K26" s="1"/>
      <c r="L26" s="1"/>
    </row>
    <row r="27" spans="1:12" ht="26.25" customHeight="1" thickBot="1" x14ac:dyDescent="0.3">
      <c r="B27" s="77"/>
      <c r="C27" s="58" t="s">
        <v>71</v>
      </c>
      <c r="D27" s="30">
        <v>0.5</v>
      </c>
      <c r="E27" s="34">
        <v>112.51</v>
      </c>
      <c r="F27" s="10" t="s">
        <v>53</v>
      </c>
      <c r="G27" s="25" t="s">
        <v>54</v>
      </c>
      <c r="H27" s="19">
        <v>30</v>
      </c>
      <c r="I27" s="16">
        <f t="shared" si="2"/>
        <v>15</v>
      </c>
      <c r="J27" s="29">
        <f t="shared" si="3"/>
        <v>3375.3</v>
      </c>
      <c r="K27" s="1"/>
      <c r="L27" s="1"/>
    </row>
    <row r="28" spans="1:12" ht="26.25" customHeight="1" thickBot="1" x14ac:dyDescent="0.3">
      <c r="B28" s="77"/>
      <c r="C28" s="58" t="s">
        <v>1</v>
      </c>
      <c r="D28" s="30">
        <v>1</v>
      </c>
      <c r="E28" s="34">
        <v>301.37</v>
      </c>
      <c r="F28" s="10" t="s">
        <v>55</v>
      </c>
      <c r="G28" s="25" t="s">
        <v>56</v>
      </c>
      <c r="H28" s="15">
        <v>30</v>
      </c>
      <c r="I28" s="16">
        <f t="shared" si="2"/>
        <v>30</v>
      </c>
      <c r="J28" s="29">
        <f t="shared" si="3"/>
        <v>9041.1</v>
      </c>
      <c r="K28" s="1"/>
    </row>
    <row r="29" spans="1:12" s="6" customFormat="1" ht="26.25" customHeight="1" thickBot="1" x14ac:dyDescent="0.3">
      <c r="B29" s="77"/>
      <c r="C29" s="58" t="s">
        <v>7</v>
      </c>
      <c r="D29" s="30">
        <v>1</v>
      </c>
      <c r="E29" s="34">
        <v>667.44</v>
      </c>
      <c r="F29" s="10" t="s">
        <v>57</v>
      </c>
      <c r="G29" s="25" t="s">
        <v>58</v>
      </c>
      <c r="H29" s="15">
        <v>10</v>
      </c>
      <c r="I29" s="16">
        <f t="shared" si="2"/>
        <v>10</v>
      </c>
      <c r="J29" s="29">
        <f t="shared" si="3"/>
        <v>6674.4000000000005</v>
      </c>
      <c r="K29" s="23"/>
    </row>
    <row r="30" spans="1:12" ht="26.25" customHeight="1" thickBot="1" x14ac:dyDescent="0.3">
      <c r="B30" s="77"/>
      <c r="C30" s="58" t="s">
        <v>85</v>
      </c>
      <c r="D30" s="30">
        <v>1</v>
      </c>
      <c r="E30" s="34">
        <v>209.6</v>
      </c>
      <c r="F30" s="10" t="s">
        <v>83</v>
      </c>
      <c r="G30" s="25" t="s">
        <v>84</v>
      </c>
      <c r="H30" s="15">
        <v>600</v>
      </c>
      <c r="I30" s="16">
        <f t="shared" si="2"/>
        <v>600</v>
      </c>
      <c r="J30" s="29">
        <f t="shared" si="3"/>
        <v>125760</v>
      </c>
      <c r="K30" s="1"/>
    </row>
    <row r="31" spans="1:12" s="6" customFormat="1" ht="26.25" customHeight="1" thickBot="1" x14ac:dyDescent="0.3">
      <c r="B31" s="77"/>
      <c r="C31" s="58" t="s">
        <v>2</v>
      </c>
      <c r="D31" s="30">
        <v>1</v>
      </c>
      <c r="E31" s="34">
        <v>222</v>
      </c>
      <c r="F31" s="10" t="s">
        <v>59</v>
      </c>
      <c r="G31" s="25" t="s">
        <v>60</v>
      </c>
      <c r="H31" s="15">
        <v>130</v>
      </c>
      <c r="I31" s="16">
        <f t="shared" si="2"/>
        <v>130</v>
      </c>
      <c r="J31" s="29">
        <f t="shared" si="3"/>
        <v>28860</v>
      </c>
      <c r="K31" s="23"/>
    </row>
    <row r="32" spans="1:12" ht="26.25" customHeight="1" thickBot="1" x14ac:dyDescent="0.3">
      <c r="B32" s="77"/>
      <c r="C32" s="58" t="s">
        <v>3</v>
      </c>
      <c r="D32" s="30">
        <v>1</v>
      </c>
      <c r="E32" s="34">
        <v>264.37</v>
      </c>
      <c r="F32" s="10" t="s">
        <v>63</v>
      </c>
      <c r="G32" s="25" t="s">
        <v>64</v>
      </c>
      <c r="H32" s="15">
        <v>50</v>
      </c>
      <c r="I32" s="16">
        <f t="shared" si="2"/>
        <v>50</v>
      </c>
      <c r="J32" s="29">
        <f t="shared" si="3"/>
        <v>13218.5</v>
      </c>
      <c r="K32" s="1"/>
    </row>
    <row r="33" spans="2:12" ht="26.25" customHeight="1" thickBot="1" x14ac:dyDescent="0.3">
      <c r="B33" s="77"/>
      <c r="C33" s="58" t="s">
        <v>5</v>
      </c>
      <c r="D33" s="30">
        <v>1</v>
      </c>
      <c r="E33" s="34">
        <v>268.81</v>
      </c>
      <c r="F33" s="10" t="s">
        <v>24</v>
      </c>
      <c r="G33" s="25" t="s">
        <v>25</v>
      </c>
      <c r="H33" s="15">
        <v>70</v>
      </c>
      <c r="I33" s="16">
        <f t="shared" si="2"/>
        <v>70</v>
      </c>
      <c r="J33" s="29">
        <f t="shared" si="3"/>
        <v>18816.7</v>
      </c>
      <c r="K33" s="1"/>
      <c r="L33" s="1"/>
    </row>
    <row r="34" spans="2:12" ht="27" thickBot="1" x14ac:dyDescent="0.3">
      <c r="B34" s="54"/>
      <c r="C34" s="75" t="s">
        <v>91</v>
      </c>
      <c r="D34" s="75"/>
      <c r="E34" s="75"/>
      <c r="F34" s="75"/>
      <c r="G34" s="75"/>
      <c r="H34" s="76"/>
      <c r="I34" s="55">
        <f>SUM(I23:I33)</f>
        <v>1575</v>
      </c>
      <c r="J34" s="51"/>
      <c r="K34" s="1"/>
    </row>
    <row r="35" spans="2:12" ht="24.75" customHeight="1" thickBot="1" x14ac:dyDescent="0.3">
      <c r="B35" s="53"/>
      <c r="C35" s="73" t="s">
        <v>67</v>
      </c>
      <c r="D35" s="74"/>
      <c r="E35" s="74"/>
      <c r="F35" s="74"/>
      <c r="G35" s="74"/>
      <c r="H35" s="20">
        <f>H33+H32+H31+H30+H29+H28+H27+H26+H25+H24+H23+H20+H19+H18+H16+H15+H14+H13+H12+H11+H10+H9+H8+H7+H6+H5+H4+H3</f>
        <v>11624</v>
      </c>
      <c r="I35" s="21">
        <f>I33+I32+I31+I30+I29+I28+I27+I25+I26+I24+I23+I20+I19+I18+I16+I15+I14+I13+I12+I11+I10+I9+I8+I7+I6+I5+I4+I3</f>
        <v>11495.08</v>
      </c>
      <c r="J35" s="52">
        <f>J33+J32+J31+J30+J29+J28+J27+J26+J24+J23+J25+J20+J19+J18+J16+J15+J14+J13+J12+J11+J10+J9+J8+J7+J6+J5+J4+J3</f>
        <v>2108453.08</v>
      </c>
      <c r="K35" s="22"/>
    </row>
    <row r="36" spans="2:12" x14ac:dyDescent="0.25">
      <c r="K36" s="1"/>
    </row>
    <row r="37" spans="2:12" x14ac:dyDescent="0.25">
      <c r="B37" s="1"/>
    </row>
  </sheetData>
  <sortState xmlns:xlrd2="http://schemas.microsoft.com/office/spreadsheetml/2017/richdata2" ref="C23:J33">
    <sortCondition ref="C23:C33"/>
  </sortState>
  <mergeCells count="6">
    <mergeCell ref="B3:B16"/>
    <mergeCell ref="C35:G35"/>
    <mergeCell ref="C34:H34"/>
    <mergeCell ref="C17:H17"/>
    <mergeCell ref="B23:B33"/>
    <mergeCell ref="B18:B20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2023-08-01T09:47:36Z</dcterms:modified>
</cp:coreProperties>
</file>